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035" windowHeight="9720" activeTab="0"/>
  </bookViews>
  <sheets>
    <sheet name="OP" sheetId="1" r:id="rId1"/>
    <sheet name="BS" sheetId="2" r:id="rId2"/>
    <sheet name="BU" sheetId="3" r:id="rId3"/>
    <sheet name="GT-dir" sheetId="4" r:id="rId4"/>
    <sheet name="GT-ind" sheetId="5" r:id="rId5"/>
    <sheet name="PK" sheetId="6" r:id="rId6"/>
    <sheet name="ZB" sheetId="7" r:id="rId7"/>
  </sheets>
  <externalReferences>
    <externalReference r:id="rId10"/>
  </externalReferences>
  <definedNames>
    <definedName name="Firma">'[1]UnosPod'!$F$8</definedName>
    <definedName name="Sjedište">'[1]UnosPod'!$F$9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<sst xmlns="http://schemas.openxmlformats.org/spreadsheetml/2006/main" count="921" uniqueCount="603">
  <si>
    <t>KM</t>
  </si>
  <si>
    <t>POZICIJA</t>
  </si>
  <si>
    <t>I Z N O S</t>
  </si>
  <si>
    <t>broj</t>
  </si>
  <si>
    <t>Prethodna godina</t>
  </si>
  <si>
    <t>Tekuća godina</t>
  </si>
  <si>
    <t>Prihodi od kamata</t>
  </si>
  <si>
    <t>Neto prihodi od kamata (201-202)</t>
  </si>
  <si>
    <t>Neto rashodi od kamata (202-201)</t>
  </si>
  <si>
    <t>Prihodi od naknada i provizija</t>
  </si>
  <si>
    <t>Neto prihodi od naknada i provizija (205-206)</t>
  </si>
  <si>
    <t>Neto rashodi od naknada i provizija (206-205)</t>
  </si>
  <si>
    <t>Dobici po osnovu prodaje vrijednosnih papira i udjela (210 do 213)</t>
  </si>
  <si>
    <t>a)</t>
  </si>
  <si>
    <t>b)</t>
  </si>
  <si>
    <t>Dobici po osnovu prodaje vrijednosnih papira koji su raspoloživi za prodaju</t>
  </si>
  <si>
    <t>c)</t>
  </si>
  <si>
    <t>d)</t>
  </si>
  <si>
    <t>Dobici po osnovu prodaje udjela (učešća)</t>
  </si>
  <si>
    <t>Gubici po osnovu prodaje vrijednosnih papira i udjela (215 do 218)</t>
  </si>
  <si>
    <t>Gubici po osnovu prodaje vrijednosnih papira koji su raspoloživi za prodaju</t>
  </si>
  <si>
    <t>Gubici po osnovu prodaje udjela (učešća)</t>
  </si>
  <si>
    <t>Prihodi iz operativnog poslovanja (224+225)</t>
  </si>
  <si>
    <t>Prihodi po osnovu lizinga</t>
  </si>
  <si>
    <t>Ostali prihodi iz operativnog poslovanja</t>
  </si>
  <si>
    <t>Rashodi iz operativnog poslovanja (227 do 236)</t>
  </si>
  <si>
    <t>Troškovi bruto zarada i bruto naknada zarada</t>
  </si>
  <si>
    <t>Troškovi naknada za privremene i povremene poslove</t>
  </si>
  <si>
    <t>Troškovi materijala</t>
  </si>
  <si>
    <t>e)</t>
  </si>
  <si>
    <t>Troškovi proizvodnih usluga</t>
  </si>
  <si>
    <t>f)</t>
  </si>
  <si>
    <t>Troškovi amortizacije</t>
  </si>
  <si>
    <t>g)</t>
  </si>
  <si>
    <t>Rashodi po osnovu lizinga</t>
  </si>
  <si>
    <t>h)</t>
  </si>
  <si>
    <t>Nematerijalni troškovi (bez poreza i doprinosa)</t>
  </si>
  <si>
    <t>i)</t>
  </si>
  <si>
    <t>Troškovi po osnovu poreza i doprinosa</t>
  </si>
  <si>
    <t>j)</t>
  </si>
  <si>
    <t>Ostali troškovi</t>
  </si>
  <si>
    <t>DOBITAK IZ OSTALIH OPERATIVNIH AKTIVNOSTI (223-226)</t>
  </si>
  <si>
    <t>Ostali prihodi (252 do 258)</t>
  </si>
  <si>
    <t>Prihodi od naplaćenih otpisanih potraživanja</t>
  </si>
  <si>
    <t>Dobici od prodaje osnovnih sredstava i nematerijalnih ulaganja</t>
  </si>
  <si>
    <t>Prihodi od dividendi i učešća</t>
  </si>
  <si>
    <t>Viškovi</t>
  </si>
  <si>
    <t>Ostali prihodi</t>
  </si>
  <si>
    <t>Dobici od obustavljenog poslovanja</t>
  </si>
  <si>
    <t>Ostali rashodi (260 do 266)</t>
  </si>
  <si>
    <t>Rashodi po osnovu direktnog otpisa potraživanja</t>
  </si>
  <si>
    <t>Gubici od prodaje osnovnih sredstava i nematerijalnih ulaganja</t>
  </si>
  <si>
    <t>Gubici po osnovu rashodovanja i otpisa osnovnih sredstava i nematerijalnih ulaganja</t>
  </si>
  <si>
    <t>Manjkovi</t>
  </si>
  <si>
    <t>Otpis zaliha</t>
  </si>
  <si>
    <t>Ostali rashodi</t>
  </si>
  <si>
    <t>Gubici od obustavljenog poslovanja</t>
  </si>
  <si>
    <t>DOBITAK PO OSNOVU OSTALIH PRIHODA I RASHODA (251-259)</t>
  </si>
  <si>
    <t>GUBITAK PO OSNOVU OSTALIH PRIHODA I RASHODA (259-251)</t>
  </si>
  <si>
    <t>POSLOVNI DOBITAK (221+237+249+267-222-238-250-268)</t>
  </si>
  <si>
    <t>POSLOVNI GUBITAK (222+238+250+268-221-237-249-267)</t>
  </si>
  <si>
    <t>Prihodi po osnovu promjene vrijednosti plasmana i potraživanja</t>
  </si>
  <si>
    <t>Prihodi po osnovu promjene vrijednosti vrijednosnih papira</t>
  </si>
  <si>
    <t>Prihodi od promjene vrijednosti osnovnih sredstava, ulaganja u nekretnine i nematerijalnih ulaganja</t>
  </si>
  <si>
    <t>Prihodi od pozitivnih tečajnih razlika</t>
  </si>
  <si>
    <t>Rashodi po osnovu promjene vrijednosti plasmana i potraživanja</t>
  </si>
  <si>
    <t>Rashodi po osnovu promjene vrijednosti vrijednosnih papira</t>
  </si>
  <si>
    <t>Rashodi po osnovu promjene vrijednosti osnovnih sredstava, ulaganja u nekretnine i nematerijalnih ulaganja</t>
  </si>
  <si>
    <t>Rashodi po osnovu negativnih tečajnih razlika</t>
  </si>
  <si>
    <t>GUBITAK PRIJE OPOREZIVANJA (270+284-269-283)</t>
  </si>
  <si>
    <t>Porez na dobit</t>
  </si>
  <si>
    <t>Dobici utvrđeni direktno u kapitalu (293 do 298)</t>
  </si>
  <si>
    <t>Dobici po osnovu promjene fer vrijednosti vrijednosnih papira raspoloživih za prodaju</t>
  </si>
  <si>
    <t>Aktuarski dobici od planova definiranih primanja</t>
  </si>
  <si>
    <t>Efektivni dio dobitaka po osnovu zaštite od rizika gotovinskih tokova</t>
  </si>
  <si>
    <t>Ostali dobici utvrđeni direktno u kapitalu</t>
  </si>
  <si>
    <t>Gubici utvrđeni direktno u kapitalu (300 do 304)</t>
  </si>
  <si>
    <t>Gubici po osnovu promjene fer vrijednosti vrijednosnih papira raspoloživih za prodaju</t>
  </si>
  <si>
    <t>Aktuarski gubici od planova definiranih primanja</t>
  </si>
  <si>
    <t>Efektivni dio gubitaka po osnovu zaštite od rizika gotovinskih tokova</t>
  </si>
  <si>
    <t>Ostali gubici utvrđeni direktno u kapitalu</t>
  </si>
  <si>
    <t>Dio neto dobiti / gubitka koji pripada većinskim vlasnicima</t>
  </si>
  <si>
    <t>Dio neto dobiti / gubitka koji pripada manjinskim vlasnicima</t>
  </si>
  <si>
    <t>Obična zarada po dionici</t>
  </si>
  <si>
    <t>Razrijeđena zarada po dionici</t>
  </si>
  <si>
    <t>D I R E K T O R</t>
  </si>
  <si>
    <t>M.P.</t>
  </si>
  <si>
    <t>Oznaka za AOP</t>
  </si>
  <si>
    <t>Iznos tekuće godine</t>
  </si>
  <si>
    <t>Bruto</t>
  </si>
  <si>
    <t>Ispravka vrijednosti</t>
  </si>
  <si>
    <t>0</t>
  </si>
  <si>
    <t>1</t>
  </si>
  <si>
    <t>B. STALNA SREDSTVA (036+041)</t>
  </si>
  <si>
    <t>C. ODGOĐENA POREZNA SREDSTVA</t>
  </si>
  <si>
    <t>D. POSLOVNA AKTIVA (001+035+047)</t>
  </si>
  <si>
    <t>F. UKUPNA AKTIVA (048+049)</t>
  </si>
  <si>
    <t>C. POSLOVNA PASIVA (101+125)</t>
  </si>
  <si>
    <t>E. UKUPNA PASIVA (151+152)</t>
  </si>
  <si>
    <t xml:space="preserve">U </t>
  </si>
  <si>
    <t xml:space="preserve">Dana </t>
  </si>
  <si>
    <t>O P I S</t>
  </si>
  <si>
    <t>Red.</t>
  </si>
  <si>
    <t>1.</t>
  </si>
  <si>
    <t>(+)</t>
  </si>
  <si>
    <t>1.2.</t>
  </si>
  <si>
    <t>Isplate kamata</t>
  </si>
  <si>
    <t>(-)</t>
  </si>
  <si>
    <t>1.3.</t>
  </si>
  <si>
    <t>Naplate po kreditima koji su ranije bili otpisani (glavnica i kamata)</t>
  </si>
  <si>
    <t>1.4.</t>
  </si>
  <si>
    <t>Novčane isplate zaposlenim i dobavljačima</t>
  </si>
  <si>
    <t>1.5.</t>
  </si>
  <si>
    <t>1.6.</t>
  </si>
  <si>
    <t>(+) (-)</t>
  </si>
  <si>
    <t>(Povećanje) smanjenje u operativnoj aktivi</t>
  </si>
  <si>
    <t>1.7.</t>
  </si>
  <si>
    <t>Novčane pozajmice i krediti dati klijentima i naplate istih</t>
  </si>
  <si>
    <t>1.8.</t>
  </si>
  <si>
    <t>1.9.</t>
  </si>
  <si>
    <t>Plaćeni porez na dobit</t>
  </si>
  <si>
    <t>2.</t>
  </si>
  <si>
    <t>2.2.</t>
  </si>
  <si>
    <t>Primici kamata</t>
  </si>
  <si>
    <t>2.3.</t>
  </si>
  <si>
    <t>Primici dividendi</t>
  </si>
  <si>
    <t>2.4.</t>
  </si>
  <si>
    <t>Ulaganja u vrijednosne papire koji se drže do dospijeća</t>
  </si>
  <si>
    <t>2.5.</t>
  </si>
  <si>
    <t>2.6.</t>
  </si>
  <si>
    <t>Kupovina (prodaja) nematerijalne aktive</t>
  </si>
  <si>
    <t>2.7.</t>
  </si>
  <si>
    <t>Kupovina (prodaja) materijalne aktive</t>
  </si>
  <si>
    <t>2.8.</t>
  </si>
  <si>
    <t>2.10.</t>
  </si>
  <si>
    <t>Krediti (povrat kredita) supsidijarnim subjektima</t>
  </si>
  <si>
    <t>2.11.</t>
  </si>
  <si>
    <t>2.12.</t>
  </si>
  <si>
    <t>Kupovina (prodaja) drugih ulaganja</t>
  </si>
  <si>
    <t>2.13.</t>
  </si>
  <si>
    <t>3.</t>
  </si>
  <si>
    <t>3.2.</t>
  </si>
  <si>
    <t>Reotkup dionica</t>
  </si>
  <si>
    <t>3.3.</t>
  </si>
  <si>
    <t>Kupovina vlastitih dionica</t>
  </si>
  <si>
    <t>3.4.</t>
  </si>
  <si>
    <t>Kamata plaćena na pozajmice</t>
  </si>
  <si>
    <t>3.5.</t>
  </si>
  <si>
    <t>Uzete pozajmice</t>
  </si>
  <si>
    <t>3.6.</t>
  </si>
  <si>
    <t>Povrat pozajmica</t>
  </si>
  <si>
    <t>3.7.</t>
  </si>
  <si>
    <t>Isplata dividendi</t>
  </si>
  <si>
    <t>3.8.</t>
  </si>
  <si>
    <t>4.</t>
  </si>
  <si>
    <t>5.</t>
  </si>
  <si>
    <t>6.</t>
  </si>
  <si>
    <t>7.</t>
  </si>
  <si>
    <t>NS i NE NA KRAJU PERIODA (4+5+6)</t>
  </si>
  <si>
    <t>Strana 2</t>
  </si>
  <si>
    <t>M. P.</t>
  </si>
  <si>
    <t>IZVJEŠTAJ O NOVČANIM TOKOVIMA</t>
  </si>
  <si>
    <t>Broj</t>
  </si>
  <si>
    <t>bilje-</t>
  </si>
  <si>
    <t>Ozna-</t>
  </si>
  <si>
    <t>ške</t>
  </si>
  <si>
    <t>ka</t>
  </si>
  <si>
    <t>Gotovinski tok iz poslovnih aktivnosti</t>
  </si>
  <si>
    <t>Neto dobit (gubitak)</t>
  </si>
  <si>
    <t xml:space="preserve">       Usklađivanje za:</t>
  </si>
  <si>
    <t>Amortizacija/vrijednost usklađivanja nematerijalnih sredstava</t>
  </si>
  <si>
    <t xml:space="preserve"> +</t>
  </si>
  <si>
    <t>Gubici (dobici) od otuđenja nematerijalnih sredstava</t>
  </si>
  <si>
    <t xml:space="preserve"> + (-)</t>
  </si>
  <si>
    <t>Amortizacija/vrijednost usklađivanja materijalnih sredstava</t>
  </si>
  <si>
    <t>+</t>
  </si>
  <si>
    <t>Gubici (dobici) od otuđenja materijalnih sredstava</t>
  </si>
  <si>
    <t>Usklađivanje po osnovu finansijskih stalnih sredstava</t>
  </si>
  <si>
    <t>Nerealizovani rashodi (prihodi) kod razmjene valuta na tržištu (kursne razlike)</t>
  </si>
  <si>
    <t>8.</t>
  </si>
  <si>
    <t>Ostala usklađivanja za nenovčane stavke i novčani tokovi koji se odnose na ulagačke i finansijske/financijske aktivnosti</t>
  </si>
  <si>
    <t>9.</t>
  </si>
  <si>
    <t>Svega 2 do 8</t>
  </si>
  <si>
    <t>10</t>
  </si>
  <si>
    <t>Smanjenje (povećanje) 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</si>
  <si>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</si>
  <si>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</si>
  <si>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</si>
  <si>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</si>
  <si>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</si>
  <si>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</si>
  <si>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</si>
  <si>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</si>
  <si>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</si>
  <si>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</si>
  <si>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</si>
  <si>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</si>
  <si>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</t>
  </si>
  <si>
    <t>Svega 9 do 16</t>
  </si>
  <si>
    <t>18</t>
  </si>
  <si>
    <t>A. Neto novčani tok od poslovnih aktivnosti (1+9+17)</t>
  </si>
  <si>
    <t>Strana 1</t>
  </si>
  <si>
    <t>Novčani tok od ulagačkih aktivnosti:</t>
  </si>
  <si>
    <t>19</t>
  </si>
  <si>
    <t>Nabavka (prodaja) stalnih nematerijalnih sredstava</t>
  </si>
  <si>
    <t xml:space="preserve"> - (+)</t>
  </si>
  <si>
    <t>20</t>
  </si>
  <si>
    <t>Nabavka (prodaja) stalnih materijalnih sredstava</t>
  </si>
  <si>
    <t>21</t>
  </si>
  <si>
    <t>Sticanje (otuđenje) udjela u zavisnim društvima</t>
  </si>
  <si>
    <t>22</t>
  </si>
  <si>
    <t>Sticanje (otuđenje) udjela u pridruženim društvima</t>
  </si>
  <si>
    <t>23</t>
  </si>
  <si>
    <t>Dati zajmovi (povrat zajmova) pravnim licima u grupi</t>
  </si>
  <si>
    <t>24</t>
  </si>
  <si>
    <t>Dati zajmovi (povrat zajmova) drugim povezanim pravnim licima</t>
  </si>
  <si>
    <t>25</t>
  </si>
  <si>
    <t>Sticanje (otuđenje) drugih ulaganja</t>
  </si>
  <si>
    <t>26</t>
  </si>
  <si>
    <t>Dati zajmovi (povrat zajmova) drugim pravnim licima</t>
  </si>
  <si>
    <t>27</t>
  </si>
  <si>
    <t>Ostali novčani tokovi od ulagačkih aktivnosti</t>
  </si>
  <si>
    <t>28</t>
  </si>
  <si>
    <t>B. Neto novčani tok od ulagačkih aktivnosti (19 do 27)</t>
  </si>
  <si>
    <t>Novčani tok od finansijskih aktivnosti:</t>
  </si>
  <si>
    <t>29</t>
  </si>
  <si>
    <t>Primici od izdavanja dionica i ostalih oblika  formiranja i povećanja kapitala</t>
  </si>
  <si>
    <t>30</t>
  </si>
  <si>
    <t>Otkup (iskup) dionica i ostalih oblika kapitala</t>
  </si>
  <si>
    <t xml:space="preserve"> -</t>
  </si>
  <si>
    <t>31</t>
  </si>
  <si>
    <t>Nabavka (prodaja) vlastitih dionica</t>
  </si>
  <si>
    <t>32</t>
  </si>
  <si>
    <t>Primljena pozajmljena sredstva</t>
  </si>
  <si>
    <t>33</t>
  </si>
  <si>
    <t>Povrat pozajmljenih sredstava</t>
  </si>
  <si>
    <t>34</t>
  </si>
  <si>
    <t>Isplate dividendi</t>
  </si>
  <si>
    <t>35</t>
  </si>
  <si>
    <t>Ostali novčani tokovi od finansijskih aktivnosti</t>
  </si>
  <si>
    <t>36</t>
  </si>
  <si>
    <t>C. Neto novčani tok od finansijskih aktivnosti (29 do 35)</t>
  </si>
  <si>
    <t>37</t>
  </si>
  <si>
    <t>Neto povećanje (smanjenje) novc na računu i u blagajni (A+B+C)</t>
  </si>
  <si>
    <t>38</t>
  </si>
  <si>
    <t>Početno stanje novca na računu i blagajni</t>
  </si>
  <si>
    <t>39</t>
  </si>
  <si>
    <t>Konačno stanje novca na računu i blagajni</t>
  </si>
  <si>
    <t>40</t>
  </si>
  <si>
    <t>Neto povećanje (smanjenje) novca na računu i blagajni (39-38)</t>
  </si>
  <si>
    <t>IZVJEŠTAJ O PROMJENAMA U KAPITALU</t>
  </si>
  <si>
    <t>u KM</t>
  </si>
  <si>
    <t xml:space="preserve"> </t>
  </si>
  <si>
    <t>DIO KAPITALA KOJI PRIPADA VLASNICIMA MATIČNOG PRIVREDNOG DRUŠTVA</t>
  </si>
  <si>
    <t>Dionički kapital</t>
  </si>
  <si>
    <t>MANJINSKI INTERES</t>
  </si>
  <si>
    <t>Neto dobit (gubitak) perioda iskazan u bilansu uspjeha</t>
  </si>
  <si>
    <t>10.</t>
  </si>
  <si>
    <t>17.</t>
  </si>
  <si>
    <t>18.</t>
  </si>
  <si>
    <t>19.</t>
  </si>
  <si>
    <t>20.</t>
  </si>
  <si>
    <t>21.</t>
  </si>
  <si>
    <t>22.</t>
  </si>
  <si>
    <t>23.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</si>
  <si>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</si>
  <si>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</si>
  <si>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</si>
  <si>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</si>
  <si>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</si>
  <si>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</si>
  <si>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</si>
  <si>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</si>
  <si>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</si>
  <si>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</si>
  <si>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</si>
  <si>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</si>
  <si>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</si>
  <si>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</si>
  <si>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</si>
  <si>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</si>
  <si>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</si>
  <si>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</si>
  <si>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</si>
  <si>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</si>
  <si>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</si>
  <si>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</si>
  <si>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</si>
  <si>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</si>
  <si>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</si>
  <si>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</si>
  <si>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</si>
  <si>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</si>
  <si>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</si>
  <si>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</si>
  <si>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</si>
  <si>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</si>
  <si>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</si>
  <si>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</si>
  <si>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</si>
  <si>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</si>
  <si>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</si>
  <si>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</si>
  <si>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Izvještaj sastavio/la:</t>
  </si>
  <si>
    <t>Direktor emitenta:</t>
  </si>
  <si>
    <t>Obrazac OEI-BA</t>
  </si>
  <si>
    <t>Tabela B</t>
  </si>
  <si>
    <t>Tabela C</t>
  </si>
  <si>
    <t>Tabela D</t>
  </si>
  <si>
    <t>Tabela E</t>
  </si>
  <si>
    <t xml:space="preserve"> Naziv emitenta:</t>
  </si>
  <si>
    <t>Tabela G</t>
  </si>
  <si>
    <t>Pozicija na koju se odnosi komentar ili zabilješka</t>
  </si>
  <si>
    <t>Komentar ili zabilješka</t>
  </si>
  <si>
    <t>Zabilješke i komentari uprave neophodni za bolje i jasnije razumjevanje podataka prezentiranih u Tabelama A, B, C, D, E i F obrazca OEI-BA</t>
  </si>
  <si>
    <t xml:space="preserve">Naziv banke: </t>
  </si>
  <si>
    <r>
      <t>Sjedište:</t>
    </r>
    <r>
      <rPr>
        <b/>
        <u val="single"/>
        <sz val="10"/>
        <rFont val="Arial"/>
        <family val="2"/>
      </rPr>
      <t xml:space="preserve">      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</si>
  <si>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</si>
  <si>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</si>
  <si>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r>
      <t xml:space="preserve">Matični broj: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</si>
  <si>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Br: 02-21</t>
  </si>
  <si>
    <t>Raiffeisen BANK dioničarsko društvo Bosna i Hercegovina; skraćeni: Raiffeisen BANK d.d. Bosna i Hercegovina</t>
  </si>
  <si>
    <t xml:space="preserve">71000, Sarajevo, Zmaja od Bosne bb </t>
  </si>
  <si>
    <t>Tel: 081 929 292; 387 33 755 010; Fax: 033 213-851</t>
  </si>
  <si>
    <t>info.rbbh@raffeisengroup.ba;</t>
  </si>
  <si>
    <t>www.raiffeisenbank.ba</t>
  </si>
  <si>
    <t>Šifra djelatnosti 64.19 Ostalo novčarsko poslovanje</t>
  </si>
  <si>
    <t>Renate Kattinger - Predsjednica
Članovi - Nedzad Madzak, Abid Jusić, Vojislav Puškarević, Benina Veledar</t>
  </si>
  <si>
    <t>988.668 redovnih dionica nominalne vrijednosti 250 KM</t>
  </si>
  <si>
    <t>Raiffeisen SEE Region Holding GmbH</t>
  </si>
  <si>
    <r>
      <t xml:space="preserve">Raiffeisen </t>
    </r>
    <r>
      <rPr>
        <i/>
        <sz val="10"/>
        <rFont val="Arial"/>
        <family val="2"/>
      </rPr>
      <t>CAPITAL</t>
    </r>
    <r>
      <rPr>
        <sz val="10"/>
        <rFont val="Arial"/>
        <family val="2"/>
      </rPr>
      <t xml:space="preserve"> a.d. Banjaluka
Raiffeisen </t>
    </r>
    <r>
      <rPr>
        <i/>
        <sz val="10"/>
        <rFont val="Arial"/>
        <family val="2"/>
      </rPr>
      <t>INVEST</t>
    </r>
    <r>
      <rPr>
        <sz val="10"/>
        <rFont val="Arial"/>
        <family val="2"/>
      </rPr>
      <t xml:space="preserve"> drustvo za upravljanje fondovima d.d. 
Raiffeisen </t>
    </r>
    <r>
      <rPr>
        <i/>
        <sz val="10"/>
        <rFont val="Arial"/>
        <family val="2"/>
      </rPr>
      <t>LEASING</t>
    </r>
    <r>
      <rPr>
        <sz val="10"/>
        <rFont val="Arial"/>
        <family val="2"/>
      </rPr>
      <t xml:space="preserve"> d.o.o. Sarajevo
Raiffeisen Assistance  d.o.o. Sarajevo
Sarajevska berza-burza dd Sarajevo
ESP BH d.o.o. Srajevo</t>
    </r>
  </si>
  <si>
    <t>( Djelatnost )</t>
  </si>
  <si>
    <t>(Šifra djelatnosti po SKD-u)</t>
  </si>
  <si>
    <t>0 7 9</t>
  </si>
  <si>
    <t>(Banka)</t>
  </si>
  <si>
    <t>D. IZVANBILANSNA PASIVA</t>
  </si>
  <si>
    <t>Predsjednik Uprave</t>
  </si>
  <si>
    <t>Raiffeisen BANK dd Bosna i Hercegovina</t>
  </si>
  <si>
    <t>4 2 0 0 3 4 4 6 7 0 0 0 9</t>
  </si>
  <si>
    <t>( Naziv pravnog lica )</t>
  </si>
  <si>
    <t>(Identifikacioni broj za direktne poreze)</t>
  </si>
  <si>
    <t>NOVO SARAJEVO, SARAJEVO, ul. Zmaja od Bosne bb</t>
  </si>
  <si>
    <t>( Sjedište i adresa pravnog lica )</t>
  </si>
  <si>
    <t>(Identifikacioni broj za indirektne poreze)</t>
  </si>
  <si>
    <t>BANKARSTVO</t>
  </si>
  <si>
    <t>64.19</t>
  </si>
  <si>
    <t>Transakcijski računi (naziv banke i broj računa)</t>
  </si>
  <si>
    <t>(Šifra općine)</t>
  </si>
  <si>
    <t xml:space="preserve">1 6 1 0 0 0 0 0 0 0 0 0 0 0 1 1 </t>
  </si>
  <si>
    <t>Iznos prethodne godine (početno stanje)</t>
  </si>
  <si>
    <t>Neto  ( 3-4)</t>
  </si>
  <si>
    <t>AKTIVA</t>
  </si>
  <si>
    <t>A. TEKUĆA SREDSTVA  I POTRAŽIVANJA (002+008+011+014+018+022+030+031+032+033+034)</t>
  </si>
  <si>
    <t>Gotovina, gotovinski ekvivalenti, zlato i potraživanja iz operativnog poslovanja (003 do 007)</t>
  </si>
  <si>
    <t>Gotovina i gotovinski ekvivalenti u domaćoi valuti</t>
  </si>
  <si>
    <t>Ostala potraživanja u domaćoj valuti</t>
  </si>
  <si>
    <t>Gotovina i gotovinski ekvivalenti u stranoj valuti</t>
  </si>
  <si>
    <t xml:space="preserve"> Zlato i ostali plemeniti metali</t>
  </si>
  <si>
    <t>Ostala potraživanja u stranoj valuti</t>
  </si>
  <si>
    <t>Depoziti i krediti u domaćoj i stranoj valuti (009 + 010)</t>
  </si>
  <si>
    <t>Depoziti i krediti u domaćoj valuti</t>
  </si>
  <si>
    <t>Depoziti i krediti u stranoj valuti</t>
  </si>
  <si>
    <t>Potraživanja za kamatu i naknadu, potraživanja po osnovu prodaje i druga potraživanja (012 + 013)</t>
  </si>
  <si>
    <t>Potraživanja za kamatu i naknadu, potraživanja po osnovu prodaje i druga potraživanja u domaćoj valuti</t>
  </si>
  <si>
    <t>Potraživanja za kamatu i naknadu, potraživanja po osnovu prodaje i druga potraživanja u stranoj valuti</t>
  </si>
  <si>
    <t>Dani krediti i depoziti (015 do 017)</t>
  </si>
  <si>
    <t>Dani krediti i depoziti u domaćoj valuti</t>
  </si>
  <si>
    <t>Dani krediti i depoziti sa ugovorenom zaštitom od rizika u domaćoj valuti</t>
  </si>
  <si>
    <t>Dani krediti i depoziti u stranoj valuti</t>
  </si>
  <si>
    <t>Vrijednosni papiri (019 do 021)</t>
  </si>
  <si>
    <t>Vrijednosni papiri u domaćoj valuti</t>
  </si>
  <si>
    <t>Vrijednosni papiri sa ugovorenom zaštitom od rizika u domaćoj valuti</t>
  </si>
  <si>
    <t>Vrijednosni papiri u stranoj valuti</t>
  </si>
  <si>
    <t>Ostali plasmani i AVR (023 do 029)</t>
  </si>
  <si>
    <t>Ostali plasmani u domaćoj valuti</t>
  </si>
  <si>
    <t>Ostali plasmani sa ugovorenom zaštitom od rizika u domaćoj valuti</t>
  </si>
  <si>
    <t>Dospjeli plasmani i tekuća dospijeća dugoročnih plasmana u domaćoj valuti</t>
  </si>
  <si>
    <t>AVR u domaćoj valuti</t>
  </si>
  <si>
    <t>Ostali plasmani u stranoj valuti</t>
  </si>
  <si>
    <t>Dospjeli plasmani i tekuća dospijeća dugoročnih plasmana u stranoj valuti</t>
  </si>
  <si>
    <t>AVR u stranoj valuti</t>
  </si>
  <si>
    <t>Zalihe</t>
  </si>
  <si>
    <t>Stalna sredstva namijenjena prodaji</t>
  </si>
  <si>
    <t>Sredstva poslovanja koje se obustavlja</t>
  </si>
  <si>
    <t>Ostala sredstva</t>
  </si>
  <si>
    <t>Akontacija porez na dodanu vrijednost</t>
  </si>
  <si>
    <t>Osnovna sredstva i ulaganja u nekretnine (037 do 040)</t>
  </si>
  <si>
    <t>Osnovna sredstva u vlasništvu banke</t>
  </si>
  <si>
    <t>Ulaganja u nekretnine</t>
  </si>
  <si>
    <t>Osnovna sredstva uzeta u financijski lizing</t>
  </si>
  <si>
    <t>Avansi i osnovna sredstva u pripremi</t>
  </si>
  <si>
    <t>Nematerijalna sredstva (042 do 046)</t>
  </si>
  <si>
    <t>Goodwill</t>
  </si>
  <si>
    <t>Ulaganja u razvoj</t>
  </si>
  <si>
    <t>Nematerijalna sredstva uzeta u financijski lizing</t>
  </si>
  <si>
    <t>Ostala nematerijalna sredstva</t>
  </si>
  <si>
    <t>Avansi i nematerijalna sredstva u pripremi</t>
  </si>
  <si>
    <t>E. IZVANBILANSNA AKTIVA</t>
  </si>
  <si>
    <t>Iznos na dan bilance tekuće godine</t>
  </si>
  <si>
    <t xml:space="preserve">PASIVA </t>
  </si>
  <si>
    <r>
      <t>A. OBVEZE</t>
    </r>
    <r>
      <rPr>
        <sz val="12"/>
        <rFont val="Times New Roman"/>
        <family val="1"/>
      </rPr>
      <t xml:space="preserve"> (102+106+109+113)</t>
    </r>
  </si>
  <si>
    <t>Obveze po osnovu depozita i kredita (103 do 105)</t>
  </si>
  <si>
    <t>Obveze po osnovu kredita i depozita u domaćoj valuti</t>
  </si>
  <si>
    <t>Obveze po osnovu kredita i depozita sa ugovorenom zaštitom od rizika u domaćoj valuti</t>
  </si>
  <si>
    <t>Obveze po osnovu kredita i depozita u stranoj valuti</t>
  </si>
  <si>
    <t>Obveze za kamatu i naknadu (107+108)</t>
  </si>
  <si>
    <t>Obveze za kamatu i naknadu u domaćoj valuti</t>
  </si>
  <si>
    <t>Obveze za kamatu i naknadu u stranoj valuti</t>
  </si>
  <si>
    <t>Obveze po osnovu vrijednosnih papira (110 do 112)</t>
  </si>
  <si>
    <t>Obveze po osnovu vrijednosnih papira u domaćoj valuti</t>
  </si>
  <si>
    <t>Obveze po osnovu vrijednosnih papira sa ugovorenom zaštitom od rizika u domaćoj valuti</t>
  </si>
  <si>
    <t>Obveze po osnovu vrijednosnih papira u stranoj valuti</t>
  </si>
  <si>
    <t>Ostale obveze i PVR (114 do 124)</t>
  </si>
  <si>
    <t>Obveze po osnovu zarada i naknada zarada</t>
  </si>
  <si>
    <t>Ostale obveze u domaćoj valuti,osim obveza za poreze i doprinose</t>
  </si>
  <si>
    <t>Obveze za poreze i doprinose,osim tekućih i odgođenih obveza za porez na dobit</t>
  </si>
  <si>
    <t>Obveze za porez na dobit</t>
  </si>
  <si>
    <t>Odgođene porezne obveze</t>
  </si>
  <si>
    <t>Rezerviranja</t>
  </si>
  <si>
    <t>PVR u domaćoj valuti</t>
  </si>
  <si>
    <t>Obveze po osnovu komisionih poslova,sredstava namijenjenih prodaji,sredstava poslovanja koje se obustavlja,subordiniranih obveza i tekuća dospijeća obveza</t>
  </si>
  <si>
    <t>Ostale obveze u stranoj valuti</t>
  </si>
  <si>
    <t>PVR u stranoj valuti</t>
  </si>
  <si>
    <t>k)</t>
  </si>
  <si>
    <t>Obveze po osnovu komisionih poslova, dospjelih i subordiniranih obveza i tekuća dospijeća u stranoj valuti</t>
  </si>
  <si>
    <t>B. KAPITAL (126+132+138+142-148)</t>
  </si>
  <si>
    <t>Osnovni kapital (127+128+129-130-131)</t>
  </si>
  <si>
    <t>Ostali oblici kapitala</t>
  </si>
  <si>
    <t>Dionička premija</t>
  </si>
  <si>
    <t>Upisani a neuplaćeni dionički kapital</t>
  </si>
  <si>
    <t>Otkupljene vlastite dionice</t>
  </si>
  <si>
    <t>Rezerve iz dobiti i prenesene rezerve (133 do 137)</t>
  </si>
  <si>
    <t>Rezerve iz dobiti</t>
  </si>
  <si>
    <t>Ostale rezerve</t>
  </si>
  <si>
    <t>Posebne rezerve za procijenjene gubitke</t>
  </si>
  <si>
    <t>Rezerve za opće bankarske rizike</t>
  </si>
  <si>
    <t>Prenesene rezerve (kursne razlike)</t>
  </si>
  <si>
    <t>Revalorizacijske  rezerve (139 do 141)</t>
  </si>
  <si>
    <t>Revalorizacijske rezerve po osnovu promjene vrijednosti osnovnih sredstava i nematerijalnih ulaganja</t>
  </si>
  <si>
    <t>Revalorizacijske rezerve po osnovu promjene vrijednosti vrijednosnih papira</t>
  </si>
  <si>
    <t>Revalorizacijske rezerve po ostalim osnovama</t>
  </si>
  <si>
    <t>Dobitak (143 do 147)</t>
  </si>
  <si>
    <t>Dobitak tekuće godine</t>
  </si>
  <si>
    <t>Neraspoređeni dobitak iz ranijih godina</t>
  </si>
  <si>
    <t>Višak prihoda nad rashodima tekuće godine</t>
  </si>
  <si>
    <t>Neraspoređeni višak prihoda nad rashodima iz prethodnih godina</t>
  </si>
  <si>
    <t>Zadržana zarada</t>
  </si>
  <si>
    <t>Gubitak (149+150)</t>
  </si>
  <si>
    <t>Gubitak tekuće godine</t>
  </si>
  <si>
    <t>Gubitak iz ranijih godina</t>
  </si>
  <si>
    <t>IZNOS</t>
  </si>
  <si>
    <t xml:space="preserve">A. PRIHODI I RASHODI IZ POSLOVANJA   </t>
  </si>
  <si>
    <t>Rashodi kamata</t>
  </si>
  <si>
    <t xml:space="preserve">Rashodi od naknada i provizija </t>
  </si>
  <si>
    <t>Dobici po osnovu prodaje vrijednosnih papira po fer vrijednosti kroz bilancu uspjeha</t>
  </si>
  <si>
    <t>Dobici po osnovu prodaje vrijednosnih papira koji se drže do roka dospijeća</t>
  </si>
  <si>
    <t>Gubici po osnovu prodaje vrijednosnih papira po fer vrijednosti kroz bilancu uspjeha</t>
  </si>
  <si>
    <t>Gubici po osnovu prodaje vrijednosnih papira koji se drže do roka dospijeća</t>
  </si>
  <si>
    <t xml:space="preserve">Neto dobici po osnovu prodaje vrijednosnih papira i udjela (209-214)                                                         </t>
  </si>
  <si>
    <t xml:space="preserve">Neto gubici po osnovu prodaje vrijednosnih papira i udjela (214-209)                                                         </t>
  </si>
  <si>
    <t>DOBITAK IZ  POSLOVANJA (201+205+209-202-206-214)</t>
  </si>
  <si>
    <t>GUBITAK IZ  POSLOVANJA (202+206+214-201-205-209)</t>
  </si>
  <si>
    <t xml:space="preserve">B. OSTALI OPERATIVNI PRIHODI I RASHODI   </t>
  </si>
  <si>
    <t>Ostali osobni rashodi</t>
  </si>
  <si>
    <t>GUBITAK IZ OSTALIH OPERATIVNIH AKTIVNOSTI (226-223)</t>
  </si>
  <si>
    <t xml:space="preserve">C) TROŠKOVI I PRIHODI IZ OSNOVA REZERVIRANJA </t>
  </si>
  <si>
    <t>Prihodi od ukidanja rezerviranja (240 do 243)</t>
  </si>
  <si>
    <t>Prihodi od ukidanja troškova rezerviranja po plasmanima</t>
  </si>
  <si>
    <t>Prihodi od ukidanja rezerviranja za izvanbilančne pozicije</t>
  </si>
  <si>
    <t>Prihodi od ukidanja rezerviranja za obveze</t>
  </si>
  <si>
    <t>Prihodi od ukidanja ostalih rezerviranja</t>
  </si>
  <si>
    <t>Troškovi rezerviranja (245 do 248)</t>
  </si>
  <si>
    <t>Troškovi rezerviranja po  plasmana</t>
  </si>
  <si>
    <t>Troškovi rezerviranja za izvanbilančne pozicije</t>
  </si>
  <si>
    <t>Troškovi po osnovu rezerviranja za obveze</t>
  </si>
  <si>
    <t>Troškovi ostalih rezerviranja</t>
  </si>
  <si>
    <t>DOBITAK IZ OSNOVA REZERVIRANJA (239-244)</t>
  </si>
  <si>
    <t>GUBITAK IZ OSNOVA REZERVIRANJA (244-239)</t>
  </si>
  <si>
    <t xml:space="preserve">D. OSTALI PRIHODI I RASHODI  </t>
  </si>
  <si>
    <t>Prihodi od smanjenja obveza</t>
  </si>
  <si>
    <t xml:space="preserve">E. PRIHODI I RASHODI OD PROMJENE VRIJEDNOSTI IMOVINE I OBVEZA  </t>
  </si>
  <si>
    <t>Prihodi od promjene vrijednosti imovine i obveza (272 do 276)</t>
  </si>
  <si>
    <t>Prihodi po osnovu promjene vrijednosti obveza</t>
  </si>
  <si>
    <t>Rashodi od promjene vrijednosti imovine i obveza (278 do 282)</t>
  </si>
  <si>
    <t>Rashodi po osnovu promjene vrijednosti obveza</t>
  </si>
  <si>
    <t>DOBITAK PO OSNOVU PROMJENE VRIJEDNOSTI IMOVINE I OBVEZA (271-277)</t>
  </si>
  <si>
    <t>GUBITAK PO OSNOVU PROMJENE VRIJEDNOSTI IMOVINE I OBVEZA (277-271)</t>
  </si>
  <si>
    <t>DOBITAK PRIJE OPOREZIVANJA (269+283-270-284))</t>
  </si>
  <si>
    <t xml:space="preserve">F. TEKUĆI I ODLOŽENI POREZ NA DOBIT </t>
  </si>
  <si>
    <t>Dobitak po osnovu povećanja odloženih poreznih sredstava i smanjenja odloženih poreznih obveza</t>
  </si>
  <si>
    <t>Gubitak po osnovu smanjenja odloženih poreznih sredstava i povećanja odloženih poreznih obveza</t>
  </si>
  <si>
    <t>DOBITAK POSLIJE POREZA (285+288-287-289) ili (288-286-287-289)</t>
  </si>
  <si>
    <t>GUBITAK POSLIJE POREZA (286+287+289-288) ili (287+289-285-288)</t>
  </si>
  <si>
    <t xml:space="preserve">G. OSTALI DOBICI I GUBICI U PERIODU   </t>
  </si>
  <si>
    <t>Dobici po osnovu smanjenja revalorizacijskih rezervi na osnovnim sredstvima i nematerijalnim ulaganjima</t>
  </si>
  <si>
    <t>Dobici po osnovu prevođenja financijskih izvještaja inozemnog poslovanja</t>
  </si>
  <si>
    <t>Gubici po osnovu prevođenja financijskih izvještaja inozemnog poslovanja</t>
  </si>
  <si>
    <t>NETO DOBICI ILI NETO GUBICI PO OSNOVU OSTALOG UKUPNOG REZULTATA U PERIODU (292-299) ili (299-292)</t>
  </si>
  <si>
    <r>
      <t>H. POREZ NA DOBIT KOJI SE ODNOSI NA OSTALI UKUPAN REZULTA</t>
    </r>
    <r>
      <rPr>
        <sz val="12"/>
        <rFont val="Times New Roman"/>
        <family val="1"/>
      </rPr>
      <t>T</t>
    </r>
  </si>
  <si>
    <t>OSTALI UKUPAN REZULTAT U PERIODU (305±306)</t>
  </si>
  <si>
    <t>UKUPNI NETO DOBITAK U OBRAČUNSKOM PERIODU (290±307)</t>
  </si>
  <si>
    <t>Prosječan broj zaposlenih na osnovu sati rada</t>
  </si>
  <si>
    <t>Prosječan broj zaposlenih na osnovu stanja na kraju perioda</t>
  </si>
  <si>
    <r>
      <t xml:space="preserve">Raiffeisen </t>
    </r>
    <r>
      <rPr>
        <i/>
        <sz val="12"/>
        <rFont val="Times New Roman"/>
        <family val="1"/>
      </rPr>
      <t xml:space="preserve">BANK </t>
    </r>
    <r>
      <rPr>
        <sz val="12"/>
        <rFont val="Times New Roman"/>
        <family val="1"/>
      </rPr>
      <t>dd Bosna i Hercegovina</t>
    </r>
  </si>
  <si>
    <t xml:space="preserve">Bankarstvo </t>
  </si>
  <si>
    <r>
      <t xml:space="preserve">Raiffeisen </t>
    </r>
    <r>
      <rPr>
        <i/>
        <sz val="12"/>
        <rFont val="Times New Roman"/>
        <family val="1"/>
      </rPr>
      <t>BANK</t>
    </r>
    <r>
      <rPr>
        <sz val="12"/>
        <rFont val="Times New Roman"/>
        <family val="1"/>
      </rPr>
      <t xml:space="preserve"> dd Bosna i Hercegovina</t>
    </r>
  </si>
  <si>
    <t>1 6 1 0 0 0 0 0 0 0 0 0 0 0 1 1</t>
  </si>
  <si>
    <t xml:space="preserve">BILANS TOKOVA GOTOVINE    </t>
  </si>
  <si>
    <t>(u 000 KM)</t>
  </si>
  <si>
    <t>Redni broj</t>
  </si>
  <si>
    <r>
      <t xml:space="preserve">1. </t>
    </r>
    <r>
      <rPr>
        <sz val="12"/>
        <rFont val="Times New Roman"/>
        <family val="1"/>
      </rPr>
      <t xml:space="preserve">                        1.1.</t>
    </r>
  </si>
  <si>
    <r>
      <t xml:space="preserve">NOVČANI TIJEKOVI IZ POSLOVNIH AKTIVNOSTI </t>
    </r>
    <r>
      <rPr>
        <sz val="12"/>
        <rFont val="Times New Roman"/>
        <family val="1"/>
      </rPr>
      <t>Primici kamata, naknada i provizija po kreditima i poslovima lizinga</t>
    </r>
  </si>
  <si>
    <t>Isplate po izvanbilančnim ugovorima</t>
  </si>
  <si>
    <t>Primici i isplate po izvanrednim stavkama</t>
  </si>
  <si>
    <t>Računi depozita kod državnih institucija - propisi i monetarni zahtjevi</t>
  </si>
  <si>
    <t>Depoziti klijenata</t>
  </si>
  <si>
    <t>1.10</t>
  </si>
  <si>
    <t>A</t>
  </si>
  <si>
    <t>Neto novčani tijek iz poslovnih aktivnosti</t>
  </si>
  <si>
    <r>
      <t>2</t>
    </r>
    <r>
      <rPr>
        <sz val="12"/>
        <rFont val="Times New Roman"/>
        <family val="1"/>
      </rPr>
      <t xml:space="preserve">       2.1.</t>
    </r>
  </si>
  <si>
    <r>
      <t xml:space="preserve">NOVČANI TIJEKOVI IZ AKTIVNOSTI INVESTIRANJA </t>
    </r>
    <r>
      <rPr>
        <sz val="12"/>
        <rFont val="Times New Roman"/>
        <family val="1"/>
      </rPr>
      <t>Kratkoročni plasmani financijskim insitucijama</t>
    </r>
  </si>
  <si>
    <t>Naplativi dospjeli vrijednosni papiri koji se drže do roka dospijeća</t>
  </si>
  <si>
    <t>Stjecanje (prodaja) učešća u supsidijarnim subjektima</t>
  </si>
  <si>
    <t>2.9.</t>
  </si>
  <si>
    <t>Stjecanje (prodaja) učešća u drugim povezanim subjektima</t>
  </si>
  <si>
    <t>Krediti (povrat kredita) drugim povezanim aubjektima</t>
  </si>
  <si>
    <t>2.14</t>
  </si>
  <si>
    <t>B</t>
  </si>
  <si>
    <t>Neto novčani tijek iz ulagačkih aktivnosti</t>
  </si>
  <si>
    <r>
      <t>3</t>
    </r>
    <r>
      <rPr>
        <sz val="12"/>
        <rFont val="Times New Roman"/>
        <family val="1"/>
      </rPr>
      <t xml:space="preserve">                           3.1.</t>
    </r>
  </si>
  <si>
    <r>
      <t xml:space="preserve">NOVČANI TIJEKOVI OD AKTIVNOSTI FINANCIRANJA </t>
    </r>
    <r>
      <rPr>
        <sz val="12"/>
        <rFont val="Times New Roman"/>
        <family val="1"/>
      </rPr>
      <t>Primici od izdavanja dionica</t>
    </r>
  </si>
  <si>
    <t>Isplata po izvanbilančnim ugovorima</t>
  </si>
  <si>
    <t>3.9</t>
  </si>
  <si>
    <t>C</t>
  </si>
  <si>
    <t>Neto novčani tijek od financijskih aktivnosti</t>
  </si>
  <si>
    <t>NETO PORAST NS i NE ** (A+B+C)</t>
  </si>
  <si>
    <t>NS i NE NA POČETKU PERIODA</t>
  </si>
  <si>
    <t>EFEKTI PROMJENE DEVIZNIH TEČAJEVA NS i NE</t>
  </si>
  <si>
    <r>
      <t xml:space="preserve">** NS </t>
    </r>
    <r>
      <rPr>
        <sz val="12"/>
        <rFont val="Times New Roman"/>
        <family val="1"/>
      </rPr>
      <t xml:space="preserve">i </t>
    </r>
    <r>
      <rPr>
        <b/>
        <sz val="12"/>
        <rFont val="Times New Roman"/>
        <family val="1"/>
      </rPr>
      <t xml:space="preserve">NE </t>
    </r>
    <r>
      <rPr>
        <sz val="12"/>
        <rFont val="Times New Roman"/>
        <family val="1"/>
      </rPr>
      <t>= novčana sredstva i novčani ekvivalenti.</t>
    </r>
  </si>
  <si>
    <t>Certificirani računovođa</t>
  </si>
  <si>
    <t>(Naziv banke ili druge finansijske organizacije )</t>
  </si>
  <si>
    <t>NOVO SARAJEVO, SARAJEVO ul. Zmaja od Bosne bb</t>
  </si>
  <si>
    <t>(Sjediste i adresa )</t>
  </si>
  <si>
    <t>(Djelatnost )</t>
  </si>
  <si>
    <t>(Šifra opcćine)</t>
  </si>
  <si>
    <t>PUK</t>
  </si>
  <si>
    <t>Identifikacioni podaci:</t>
  </si>
  <si>
    <t>Identifikacioni broj za direktne poreze</t>
  </si>
  <si>
    <r>
      <t xml:space="preserve">Raiffeisen </t>
    </r>
    <r>
      <rPr>
        <b/>
        <i/>
        <sz val="12"/>
        <rFont val="Times New Roman"/>
        <family val="1"/>
      </rPr>
      <t xml:space="preserve">BANK </t>
    </r>
    <r>
      <rPr>
        <b/>
        <sz val="12"/>
        <rFont val="Times New Roman"/>
        <family val="1"/>
      </rPr>
      <t>DD Bosna i Hercegovina</t>
    </r>
  </si>
  <si>
    <t>Za sva pravna lica</t>
  </si>
  <si>
    <t>(Naziv pravnog lica)</t>
  </si>
  <si>
    <t>Identifikacioni broj za indirektne poreze</t>
  </si>
  <si>
    <t>(Sjedište i adresa pravnog lica)</t>
  </si>
  <si>
    <t>Šifra djelatnosti po KDBiH</t>
  </si>
  <si>
    <t xml:space="preserve">Ostalo novčarsko poslovanje - BANKARSTVO </t>
  </si>
  <si>
    <t>(Djelatnost)</t>
  </si>
  <si>
    <t>Šifra općine</t>
  </si>
  <si>
    <t>Raiffeisen BANK DD Bosna i Hercegovina</t>
  </si>
  <si>
    <t>6</t>
  </si>
  <si>
    <t>U</t>
  </si>
  <si>
    <t>Sarajevo</t>
  </si>
  <si>
    <t>Broj dozvole:</t>
  </si>
  <si>
    <t>- u KM -</t>
  </si>
  <si>
    <t>VRSTA PROMJENE NA KAPITALU</t>
  </si>
  <si>
    <t>UKUPNI KAPITAL
 (8 + 9)</t>
  </si>
  <si>
    <t>Dionički kapital i udjeli u društvu sa ograničenom odgovornošću</t>
  </si>
  <si>
    <t>Revalorizacione rezerve (MRS16, MRS 21 i MRS 38)</t>
  </si>
  <si>
    <t>Nerealizovani dobici/gubici po osnovu finansijske imovine raspoložive za prodaju</t>
  </si>
  <si>
    <t>Ostale rezerve (emisiona premija, zakonske i statutarne rezerve, zaštita novčanih tokova)</t>
  </si>
  <si>
    <t>Akumulirana neraspoređena dobit / nepokriveni gubitak</t>
  </si>
  <si>
    <t>UKUPNO (3+4±5±6±7)</t>
  </si>
  <si>
    <t>Efekti promjena u računovodstvenim politikama</t>
  </si>
  <si>
    <t>Efekti ispravki grešaka</t>
  </si>
  <si>
    <t>Efekti revalorizacije materijalne i nematerijalne imovine</t>
  </si>
  <si>
    <t>Nerealizovani dobici / gubici po osnovu finansijske imovine raspoložive za prodaju</t>
  </si>
  <si>
    <t>Kursne razlike nastale prevođenjem finansijskih izvještaja u drugu valutu prezentacije</t>
  </si>
  <si>
    <t>Neto dobici / gubici perioda priznati direktno u kapitalu</t>
  </si>
  <si>
    <t>Objavljene dividende i drugi oblici raspodjele dobiti i pokrića gubitka</t>
  </si>
  <si>
    <t>Emisija dioničkog kapitala i drugi oblici povećanja ili smanjenja osnovnog kapitala</t>
  </si>
  <si>
    <r>
      <t>Ponovo iskazano stanje na dan 31.12.2019. odnosno 01.01.2020. godine</t>
    </r>
    <r>
      <rPr>
        <sz val="12"/>
        <rFont val="Times New Roman"/>
        <family val="1"/>
      </rPr>
      <t xml:space="preserve"> (912±913±914)</t>
    </r>
  </si>
  <si>
    <t>od   01.01.2021. do 30.06.2021 godine</t>
  </si>
  <si>
    <t>1.220</t>
  </si>
  <si>
    <t>Deloitte Bosna i Hercegovina, Zmaja od Bosne 12c, Sarajevo 71000</t>
  </si>
  <si>
    <t>Peter Jacenko - Predsjednik 
Zamjenik predsjednika - Markus Kirchmair,  Članovi -Markus Plank,  Elisabeth Geyer - Schall, Johannes Kellner, Zinka Grbo, Jasmina Selimović</t>
  </si>
  <si>
    <t>30.06.2021, Sarajevo</t>
  </si>
  <si>
    <t>Ova Skupština je izvršila izbor radnih tijela Skupštine, usvojila zapisnik sa prethodne sjednice Skupštine održane 19.11.2020. godine, te donijela sljedeće odluke:
- Odluku o usvajanju godišnjeg finansijskog izvještaja za 2020. godinu sa izvještajem Internog i Vanjskog revizora, Nadzornog odbora (sa samoprocjenom Nadzornog odbora kao cjeline) i Odbora za reviziju Raiffeisen Bank dd Bosna i Hercegovina
- Odluku o rasporedu dobiti po završnom računu Raiffeisen Bank dd Bosna i Hercegovina za 2020. godinu
- Odluku o usvajanju Poslovnog modela, politike i strategije Raiffeisen Bank dd Bosna i Hercegovina za period 2021.-2023. godina
- Odluku o usvajanju Plana poslovanja (Budžeta) Raiffeisen Bank dd Bosna i Hercegovina za 2021. godinu
- Odluku o usvajanju Programa i plana upravljanja kapitalom sa planom kapitala za trogodišnji period 2021. - 2023. godine Raiffeisen Bank dd Bosna i Hercegovina
- Odluku o izboru nezavisnog vanjskog revizora  
- Odluku o izboru nezavisnog vanjskog IT revizora 
- Odluku o naknadama članovima Nadzornog odbora Raiffeisen Bank dd Bosna i Hercegovina za 2020. godinu
- Odluku o prihvatanju Izvještaja o ugovorima zaključenim između Banke i lica u posebnom odnosu sa Bankom
- Odluku o odobravanju Statuta Raiffeisen Leasing d.o.o. Sarajevo.</t>
  </si>
  <si>
    <r>
      <t xml:space="preserve">
</t>
    </r>
    <r>
      <rPr>
        <sz val="10"/>
        <rFont val="Arial"/>
        <family val="2"/>
      </rPr>
      <t xml:space="preserve">Za zasjedanje Skupštine utvrđen je sljedeći dnevni red:
1. Izbor radnih tijela Skupštine
a) Predsjednika Skupštine 
b) Dva ovjerivača zapisnika 
2. Usvajanje zapisnika sa prethodne sjednice 
3. Donošenje Odluke o usvajanju godišnjeg finansijskog izvještaja za 2020. godinu sa izvještajem Internog i Vanjskog revizora, Nadzornog odbora (sa samoprocjenom Nadzornog odbora kao cjeline) i Odbora za reviziju Raiffeisen Bank dd Bosna i Hercegovina
4. Donošenje Odluke o rasporedu dobiti po završnom računu Raiffeisen Bank dd Bosna i Hercegovina za 2020. godinu
5. Donošenje Odluke o usvajanju Poslovnog modela, politike i strategije Raiffeisen BANK dd Bosna i Hercegovina za period 2021.-2023. godina 
6. Donošenje Odluke o usvajanju Plana poslovanja (Budžeta) Raiffeisen BANK dd Bosna i Hercegovina za 2021. godinu 
7. Donošenje Odluke o usvajanju Programa i plana upravljanja kapitalom sa planom kapitala za trogodišnji period 2021.-2023. godine Raiffeisen BANK dd Bosna i Hercegovina 
8. Donošenje Odluke o izboru nezavisnog vanjskog revizora
9. Donošenje Odluke o izboru nezavisnog vanjskog IT revizora
10. Donošenje Odluke o naknadama članovima Nadzornog odbora Raiffeisen Bank d.d. Bosna i Hercegovina za 2020. godinu
11. Donošenje Odluke o prihvatanju Izvještaja o ugovorima zaključenim između Banke i lica u posebnom odnosu sa Bankom 
12. Informisanje Skupštine u smislu člana 70. stav 1. Zakona o bankama 
13. Donošenje Odluke o odobravanju Statuta Raiffeisen Leasing doo Sarajevo. 
</t>
    </r>
  </si>
  <si>
    <t>James Daniel Stewart Jr</t>
  </si>
  <si>
    <t>Predsjednik Uprave :</t>
  </si>
  <si>
    <t>BILANS STANJA na dan 30.06.2021. godine</t>
  </si>
  <si>
    <t>BILANS USPJEHA za period 01.01. do 30.06.2021. godine</t>
  </si>
  <si>
    <t>UKUPNI NETO GUBITAK U OBRAČUNSKOM PERIODU (291±307)+</t>
  </si>
  <si>
    <t>za period od  01.01. do 30.06.2021 godine</t>
  </si>
  <si>
    <t>za period koji završava na dan 30.06.2021. godine</t>
  </si>
  <si>
    <t>Stanje na dan 31. 12. 2019. godine</t>
  </si>
  <si>
    <r>
      <t>Ponovo iskazano stanje na dan 31. 12. 2019. odnosno 01.01.2020. godine</t>
    </r>
    <r>
      <rPr>
        <sz val="12"/>
        <rFont val="Times New Roman"/>
        <family val="1"/>
      </rPr>
      <t xml:space="preserve"> (901±902±903)</t>
    </r>
  </si>
  <si>
    <r>
      <t>Stanje na dan 31.12.2020. odnosno 01.01.2021. godine</t>
    </r>
    <r>
      <rPr>
        <sz val="12"/>
        <rFont val="Times New Roman"/>
        <family val="1"/>
      </rPr>
      <t xml:space="preserve"> (904±905±906±907±908±909-910+911)</t>
    </r>
  </si>
  <si>
    <r>
      <t xml:space="preserve">Stanje na dan 30.06.2021. godine </t>
    </r>
    <r>
      <rPr>
        <sz val="12"/>
        <rFont val="Times New Roman"/>
        <family val="1"/>
      </rPr>
      <t>(915±916±917±918±919±920-921+922)</t>
    </r>
  </si>
  <si>
    <t>30.07.2021. godine</t>
  </si>
  <si>
    <t>U    Sarajevo ,    30.07.2021. godine</t>
  </si>
  <si>
    <t xml:space="preserve">Edin Hrnjica      -  vršilac dužnosti  član Uprave do 06.07.2021
Ante Odak         -  vršilac dužnosti  član Uprave do 06.07.2021
Andreea Achim -  vršilac dužnosti  član Uprave do 06.07.2021
James Daniel Stewart Jr- Predsjednik Uprave od 07.07.2021. do 06.07.2025.
Edin Hrnjica- Član Uprave od 07.07.2021. do 06.07.2025.
Andreea Achim- Član Uprave od 07.07.2021. do 06.07.2025.
Mirha Krivdić- Član Uprave od 07.07.2021. do 06.07.2025.           </t>
  </si>
  <si>
    <t>Nerevidirani na datum 30.06.2021</t>
  </si>
  <si>
    <t>Melisa Jusubašić /Sabira Nizić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</si>
</sst>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(* #,##0_);_(* \(#,##0\);_(* &quot;-&quot;??_);_(@_)"/>
    <numFmt numFmtId="173" formatCode="#,##0.0"/>
  </numFmts>
  <fonts count="61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5"/>
      <color indexed="2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/>
      <right style="hair"/>
      <top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61" applyFont="1" applyBorder="1">
      <alignment/>
      <protection/>
    </xf>
    <xf numFmtId="0" fontId="4" fillId="0" borderId="0" xfId="61" applyFont="1" applyFill="1" applyAlignment="1">
      <alignment horizontal="right"/>
      <protection/>
    </xf>
    <xf numFmtId="0" fontId="0" fillId="0" borderId="0" xfId="61" applyFont="1">
      <alignment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 applyAlignment="1">
      <alignment/>
      <protection/>
    </xf>
    <xf numFmtId="0" fontId="4" fillId="33" borderId="10" xfId="61" applyFont="1" applyFill="1" applyBorder="1" applyAlignment="1">
      <alignment horizontal="center"/>
      <protection/>
    </xf>
    <xf numFmtId="0" fontId="4" fillId="0" borderId="11" xfId="0" applyFont="1" applyBorder="1" applyAlignment="1">
      <alignment horizontal="justify" vertical="top" wrapText="1"/>
    </xf>
    <xf numFmtId="0" fontId="0" fillId="0" borderId="11" xfId="61" applyFont="1" applyBorder="1">
      <alignment/>
      <protection/>
    </xf>
    <xf numFmtId="0" fontId="4" fillId="0" borderId="11" xfId="61" applyFont="1" applyBorder="1" applyAlignment="1">
      <alignment horizontal="left" vertical="center"/>
      <protection/>
    </xf>
    <xf numFmtId="0" fontId="0" fillId="0" borderId="11" xfId="61" applyFont="1" applyBorder="1" applyAlignment="1">
      <alignment horizontal="left" vertical="center"/>
      <protection/>
    </xf>
    <xf numFmtId="0" fontId="0" fillId="0" borderId="11" xfId="61" applyFont="1" applyBorder="1" applyAlignment="1">
      <alignment horizontal="right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0" fillId="0" borderId="0" xfId="61" applyFont="1" applyBorder="1">
      <alignment/>
      <protection/>
    </xf>
    <xf numFmtId="0" fontId="4" fillId="0" borderId="12" xfId="61" applyFont="1" applyBorder="1">
      <alignment/>
      <protection/>
    </xf>
    <xf numFmtId="0" fontId="0" fillId="0" borderId="12" xfId="61" applyFont="1" applyBorder="1">
      <alignment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3" borderId="13" xfId="61" applyFont="1" applyFill="1" applyBorder="1" applyAlignment="1">
      <alignment horizontal="center"/>
      <protection/>
    </xf>
    <xf numFmtId="0" fontId="4" fillId="0" borderId="14" xfId="0" applyFont="1" applyBorder="1" applyAlignment="1">
      <alignment horizontal="justify" vertical="top" wrapText="1"/>
    </xf>
    <xf numFmtId="0" fontId="4" fillId="0" borderId="15" xfId="61" applyFont="1" applyBorder="1" applyAlignment="1">
      <alignment horizontal="left" vertical="center"/>
      <protection/>
    </xf>
    <xf numFmtId="0" fontId="0" fillId="0" borderId="15" xfId="61" applyFont="1" applyBorder="1">
      <alignment/>
      <protection/>
    </xf>
    <xf numFmtId="0" fontId="0" fillId="0" borderId="15" xfId="61" applyFont="1" applyBorder="1" applyAlignment="1">
      <alignment horizontal="left"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  <xf numFmtId="0" fontId="0" fillId="0" borderId="15" xfId="61" applyFont="1" applyBorder="1" applyAlignment="1">
      <alignment horizontal="left"/>
      <protection/>
    </xf>
    <xf numFmtId="1" fontId="0" fillId="0" borderId="16" xfId="61" applyNumberFormat="1" applyFont="1" applyBorder="1" applyAlignment="1">
      <alignment horizontal="left"/>
      <protection/>
    </xf>
    <xf numFmtId="0" fontId="4" fillId="33" borderId="13" xfId="61" applyFont="1" applyFill="1" applyBorder="1" applyAlignment="1">
      <alignment horizontal="left"/>
      <protection/>
    </xf>
    <xf numFmtId="0" fontId="0" fillId="0" borderId="14" xfId="61" applyFont="1" applyBorder="1" applyAlignment="1">
      <alignment horizontal="left"/>
      <protection/>
    </xf>
    <xf numFmtId="0" fontId="0" fillId="0" borderId="16" xfId="61" applyFont="1" applyBorder="1" applyAlignment="1">
      <alignment horizontal="left"/>
      <protection/>
    </xf>
    <xf numFmtId="0" fontId="4" fillId="0" borderId="0" xfId="61" applyFont="1" applyAlignment="1">
      <alignment horizontal="left"/>
      <protection/>
    </xf>
    <xf numFmtId="0" fontId="0" fillId="0" borderId="12" xfId="61" applyFont="1" applyBorder="1" applyAlignment="1">
      <alignment horizontal="left"/>
      <protection/>
    </xf>
    <xf numFmtId="0" fontId="0" fillId="0" borderId="0" xfId="61" applyFont="1" applyAlignment="1">
      <alignment horizontal="left"/>
      <protection/>
    </xf>
    <xf numFmtId="0" fontId="0" fillId="0" borderId="15" xfId="61" applyFont="1" applyBorder="1" applyAlignment="1">
      <alignment vertical="center" wrapText="1"/>
      <protection/>
    </xf>
    <xf numFmtId="0" fontId="0" fillId="0" borderId="16" xfId="61" applyFont="1" applyBorder="1" applyAlignment="1">
      <alignment vertical="center" wrapText="1"/>
      <protection/>
    </xf>
    <xf numFmtId="0" fontId="14" fillId="34" borderId="0" xfId="60" applyFont="1" applyFill="1">
      <alignment/>
      <protection/>
    </xf>
    <xf numFmtId="0" fontId="14" fillId="34" borderId="0" xfId="60" applyFont="1" applyFill="1" applyAlignment="1">
      <alignment horizontal="center"/>
      <protection/>
    </xf>
    <xf numFmtId="4" fontId="14" fillId="34" borderId="0" xfId="60" applyNumberFormat="1" applyFont="1" applyFill="1">
      <alignment/>
      <protection/>
    </xf>
    <xf numFmtId="4" fontId="14" fillId="34" borderId="0" xfId="60" applyNumberFormat="1" applyFont="1" applyFill="1" applyAlignment="1">
      <alignment horizontal="right"/>
      <protection/>
    </xf>
    <xf numFmtId="4" fontId="14" fillId="34" borderId="18" xfId="60" applyNumberFormat="1" applyFont="1" applyFill="1" applyBorder="1" applyAlignment="1">
      <alignment horizontal="right"/>
      <protection/>
    </xf>
    <xf numFmtId="0" fontId="15" fillId="34" borderId="0" xfId="60" applyFont="1" applyFill="1" applyAlignment="1">
      <alignment horizontal="center"/>
      <protection/>
    </xf>
    <xf numFmtId="0" fontId="15" fillId="34" borderId="19" xfId="60" applyFont="1" applyFill="1" applyBorder="1" applyAlignment="1">
      <alignment vertical="center" wrapText="1"/>
      <protection/>
    </xf>
    <xf numFmtId="0" fontId="14" fillId="34" borderId="20" xfId="60" applyFont="1" applyFill="1" applyBorder="1" applyAlignment="1">
      <alignment horizontal="center" vertical="center" wrapText="1"/>
      <protection/>
    </xf>
    <xf numFmtId="0" fontId="14" fillId="34" borderId="19" xfId="60" applyFont="1" applyFill="1" applyBorder="1" applyAlignment="1">
      <alignment horizontal="center" vertical="center" wrapText="1"/>
      <protection/>
    </xf>
    <xf numFmtId="3" fontId="14" fillId="0" borderId="19" xfId="60" applyNumberFormat="1" applyFont="1" applyBorder="1" applyAlignment="1">
      <alignment vertical="center" wrapText="1"/>
      <protection/>
    </xf>
    <xf numFmtId="0" fontId="15" fillId="34" borderId="21" xfId="60" applyFont="1" applyFill="1" applyBorder="1" applyAlignment="1">
      <alignment vertical="top"/>
      <protection/>
    </xf>
    <xf numFmtId="0" fontId="14" fillId="34" borderId="22" xfId="60" applyFont="1" applyFill="1" applyBorder="1" applyAlignment="1">
      <alignment horizontal="center" vertical="center" wrapText="1"/>
      <protection/>
    </xf>
    <xf numFmtId="0" fontId="14" fillId="34" borderId="21" xfId="60" applyFont="1" applyFill="1" applyBorder="1" applyAlignment="1">
      <alignment horizontal="center" vertical="center" wrapText="1"/>
      <protection/>
    </xf>
    <xf numFmtId="3" fontId="15" fillId="0" borderId="21" xfId="60" applyNumberFormat="1" applyFont="1" applyBorder="1" applyAlignment="1">
      <alignment vertical="center" wrapText="1"/>
      <protection/>
    </xf>
    <xf numFmtId="0" fontId="15" fillId="0" borderId="21" xfId="60" applyFont="1" applyBorder="1" applyAlignment="1">
      <alignment vertical="top"/>
      <protection/>
    </xf>
    <xf numFmtId="0" fontId="15" fillId="0" borderId="22" xfId="60" applyFont="1" applyBorder="1" applyAlignment="1">
      <alignment vertical="top"/>
      <protection/>
    </xf>
    <xf numFmtId="0" fontId="14" fillId="0" borderId="21" xfId="60" applyFont="1" applyBorder="1" applyAlignment="1">
      <alignment horizontal="center" vertical="center" wrapText="1"/>
      <protection/>
    </xf>
    <xf numFmtId="3" fontId="14" fillId="35" borderId="22" xfId="60" applyNumberFormat="1" applyFont="1" applyFill="1" applyBorder="1" applyAlignment="1">
      <alignment vertical="center" wrapText="1"/>
      <protection/>
    </xf>
    <xf numFmtId="0" fontId="15" fillId="0" borderId="23" xfId="60" applyFont="1" applyBorder="1" applyAlignment="1">
      <alignment vertical="top"/>
      <protection/>
    </xf>
    <xf numFmtId="0" fontId="15" fillId="0" borderId="24" xfId="60" applyFont="1" applyBorder="1" applyAlignment="1">
      <alignment vertical="top"/>
      <protection/>
    </xf>
    <xf numFmtId="0" fontId="14" fillId="0" borderId="23" xfId="60" applyFont="1" applyBorder="1" applyAlignment="1">
      <alignment horizontal="center" vertical="center" wrapText="1"/>
      <protection/>
    </xf>
    <xf numFmtId="3" fontId="15" fillId="0" borderId="23" xfId="60" applyNumberFormat="1" applyFont="1" applyBorder="1" applyAlignment="1">
      <alignment vertical="center" wrapText="1"/>
      <protection/>
    </xf>
    <xf numFmtId="4" fontId="14" fillId="34" borderId="0" xfId="60" applyNumberFormat="1" applyFont="1" applyFill="1" applyAlignment="1">
      <alignment horizontal="center"/>
      <protection/>
    </xf>
    <xf numFmtId="3" fontId="14" fillId="34" borderId="0" xfId="60" applyNumberFormat="1" applyFont="1" applyFill="1">
      <alignment/>
      <protection/>
    </xf>
    <xf numFmtId="0" fontId="14" fillId="34" borderId="18" xfId="60" applyFont="1" applyFill="1" applyBorder="1" applyAlignment="1">
      <alignment horizontal="center"/>
      <protection/>
    </xf>
    <xf numFmtId="49" fontId="14" fillId="34" borderId="18" xfId="60" applyNumberFormat="1" applyFont="1" applyFill="1" applyBorder="1" applyAlignment="1">
      <alignment horizontal="right"/>
      <protection/>
    </xf>
    <xf numFmtId="0" fontId="14" fillId="34" borderId="0" xfId="60" applyFont="1" applyFill="1" applyAlignment="1">
      <alignment horizontal="right" vertical="top"/>
      <protection/>
    </xf>
    <xf numFmtId="3" fontId="14" fillId="0" borderId="21" xfId="60" applyNumberFormat="1" applyFont="1" applyBorder="1" applyAlignment="1">
      <alignment horizontal="center"/>
      <protection/>
    </xf>
    <xf numFmtId="3" fontId="14" fillId="0" borderId="21" xfId="60" applyNumberFormat="1" applyFont="1" applyBorder="1" applyAlignment="1">
      <alignment horizontal="center" vertical="center" wrapText="1"/>
      <protection/>
    </xf>
    <xf numFmtId="0" fontId="14" fillId="0" borderId="25" xfId="60" applyFont="1" applyBorder="1" applyAlignment="1">
      <alignment horizontal="center"/>
      <protection/>
    </xf>
    <xf numFmtId="3" fontId="14" fillId="0" borderId="25" xfId="60" applyNumberFormat="1" applyFont="1" applyBorder="1" applyAlignment="1">
      <alignment horizontal="center" vertical="center" wrapText="1"/>
      <protection/>
    </xf>
    <xf numFmtId="0" fontId="15" fillId="0" borderId="21" xfId="60" applyFont="1" applyBorder="1" applyAlignment="1">
      <alignment vertical="center" wrapText="1"/>
      <protection/>
    </xf>
    <xf numFmtId="0" fontId="14" fillId="34" borderId="26" xfId="60" applyFont="1" applyFill="1" applyBorder="1" applyAlignment="1">
      <alignment horizontal="center" vertical="center"/>
      <protection/>
    </xf>
    <xf numFmtId="0" fontId="14" fillId="0" borderId="26" xfId="60" applyFont="1" applyBorder="1" applyAlignment="1">
      <alignment horizontal="left" vertical="center" wrapText="1"/>
      <protection/>
    </xf>
    <xf numFmtId="0" fontId="14" fillId="0" borderId="26" xfId="60" applyFont="1" applyBorder="1" applyAlignment="1">
      <alignment horizontal="center" vertical="center" wrapText="1"/>
      <protection/>
    </xf>
    <xf numFmtId="3" fontId="15" fillId="0" borderId="26" xfId="60" applyNumberFormat="1" applyFont="1" applyBorder="1" applyAlignment="1">
      <alignment vertical="center" wrapText="1"/>
      <protection/>
    </xf>
    <xf numFmtId="0" fontId="14" fillId="34" borderId="27" xfId="60" applyFont="1" applyFill="1" applyBorder="1" applyAlignment="1">
      <alignment horizontal="center" vertical="center"/>
      <protection/>
    </xf>
    <xf numFmtId="0" fontId="14" fillId="34" borderId="27" xfId="60" applyFont="1" applyFill="1" applyBorder="1" applyAlignment="1">
      <alignment horizontal="left" vertical="center" wrapText="1"/>
      <protection/>
    </xf>
    <xf numFmtId="0" fontId="14" fillId="34" borderId="27" xfId="60" applyFont="1" applyFill="1" applyBorder="1" applyAlignment="1">
      <alignment horizontal="center" vertical="center" wrapText="1"/>
      <protection/>
    </xf>
    <xf numFmtId="3" fontId="14" fillId="0" borderId="27" xfId="60" applyNumberFormat="1" applyFont="1" applyBorder="1" applyAlignment="1">
      <alignment vertical="center" wrapText="1"/>
      <protection/>
    </xf>
    <xf numFmtId="3" fontId="15" fillId="0" borderId="27" xfId="60" applyNumberFormat="1" applyFont="1" applyBorder="1" applyAlignment="1">
      <alignment vertical="center" wrapText="1"/>
      <protection/>
    </xf>
    <xf numFmtId="0" fontId="14" fillId="0" borderId="27" xfId="60" applyFont="1" applyBorder="1" applyAlignment="1">
      <alignment horizontal="center" vertical="center"/>
      <protection/>
    </xf>
    <xf numFmtId="0" fontId="14" fillId="0" borderId="27" xfId="60" applyFont="1" applyBorder="1" applyAlignment="1">
      <alignment horizontal="left" vertical="center" wrapText="1"/>
      <protection/>
    </xf>
    <xf numFmtId="0" fontId="14" fillId="0" borderId="27" xfId="60" applyFont="1" applyBorder="1" applyAlignment="1">
      <alignment horizontal="center" vertical="center" wrapText="1"/>
      <protection/>
    </xf>
    <xf numFmtId="0" fontId="14" fillId="0" borderId="27" xfId="60" applyFont="1" applyBorder="1" applyAlignment="1">
      <alignment vertical="center" wrapText="1"/>
      <protection/>
    </xf>
    <xf numFmtId="3" fontId="14" fillId="0" borderId="27" xfId="60" applyNumberFormat="1" applyFont="1" applyBorder="1">
      <alignment/>
      <protection/>
    </xf>
    <xf numFmtId="3" fontId="14" fillId="34" borderId="27" xfId="60" applyNumberFormat="1" applyFont="1" applyFill="1" applyBorder="1" applyAlignment="1">
      <alignment vertical="center" wrapText="1"/>
      <protection/>
    </xf>
    <xf numFmtId="0" fontId="14" fillId="34" borderId="28" xfId="60" applyFont="1" applyFill="1" applyBorder="1" applyAlignment="1">
      <alignment horizontal="center" vertical="center"/>
      <protection/>
    </xf>
    <xf numFmtId="0" fontId="14" fillId="34" borderId="28" xfId="60" applyFont="1" applyFill="1" applyBorder="1" applyAlignment="1">
      <alignment horizontal="left" vertical="center" wrapText="1"/>
      <protection/>
    </xf>
    <xf numFmtId="0" fontId="14" fillId="34" borderId="28" xfId="60" applyFont="1" applyFill="1" applyBorder="1" applyAlignment="1">
      <alignment horizontal="center" vertical="center" wrapText="1"/>
      <protection/>
    </xf>
    <xf numFmtId="3" fontId="14" fillId="34" borderId="28" xfId="60" applyNumberFormat="1" applyFont="1" applyFill="1" applyBorder="1" applyAlignment="1">
      <alignment vertical="center" wrapText="1"/>
      <protection/>
    </xf>
    <xf numFmtId="0" fontId="15" fillId="34" borderId="21" xfId="60" applyFont="1" applyFill="1" applyBorder="1" applyAlignment="1">
      <alignment vertical="top" wrapText="1"/>
      <protection/>
    </xf>
    <xf numFmtId="0" fontId="15" fillId="34" borderId="22" xfId="60" applyFont="1" applyFill="1" applyBorder="1" applyAlignment="1">
      <alignment horizontal="center" vertical="center" wrapText="1"/>
      <protection/>
    </xf>
    <xf numFmtId="3" fontId="15" fillId="34" borderId="21" xfId="60" applyNumberFormat="1" applyFont="1" applyFill="1" applyBorder="1" applyAlignment="1">
      <alignment horizontal="right" vertical="center" wrapText="1"/>
      <protection/>
    </xf>
    <xf numFmtId="0" fontId="14" fillId="34" borderId="26" xfId="60" applyFont="1" applyFill="1" applyBorder="1" applyAlignment="1">
      <alignment horizontal="left" vertical="center" wrapText="1"/>
      <protection/>
    </xf>
    <xf numFmtId="0" fontId="14" fillId="34" borderId="26" xfId="60" applyFont="1" applyFill="1" applyBorder="1" applyAlignment="1">
      <alignment horizontal="center" vertical="center" wrapText="1"/>
      <protection/>
    </xf>
    <xf numFmtId="0" fontId="14" fillId="34" borderId="27" xfId="60" applyFont="1" applyFill="1" applyBorder="1" applyAlignment="1">
      <alignment horizontal="left" vertical="top"/>
      <protection/>
    </xf>
    <xf numFmtId="0" fontId="14" fillId="34" borderId="29" xfId="60" applyFont="1" applyFill="1" applyBorder="1" applyAlignment="1">
      <alignment horizontal="center" vertical="center"/>
      <protection/>
    </xf>
    <xf numFmtId="0" fontId="14" fillId="34" borderId="30" xfId="60" applyFont="1" applyFill="1" applyBorder="1" applyAlignment="1">
      <alignment horizontal="left" vertical="center" wrapText="1"/>
      <protection/>
    </xf>
    <xf numFmtId="0" fontId="14" fillId="34" borderId="29" xfId="60" applyFont="1" applyFill="1" applyBorder="1" applyAlignment="1">
      <alignment horizontal="center" vertical="center" wrapText="1"/>
      <protection/>
    </xf>
    <xf numFmtId="3" fontId="14" fillId="0" borderId="29" xfId="60" applyNumberFormat="1" applyFont="1" applyBorder="1" applyAlignment="1">
      <alignment vertical="center" wrapText="1"/>
      <protection/>
    </xf>
    <xf numFmtId="3" fontId="14" fillId="0" borderId="21" xfId="60" applyNumberFormat="1" applyFont="1" applyBorder="1" applyAlignment="1">
      <alignment vertical="center" wrapText="1"/>
      <protection/>
    </xf>
    <xf numFmtId="0" fontId="15" fillId="34" borderId="21" xfId="60" applyFont="1" applyFill="1" applyBorder="1" applyAlignment="1">
      <alignment horizontal="center" vertical="center"/>
      <protection/>
    </xf>
    <xf numFmtId="0" fontId="14" fillId="34" borderId="27" xfId="60" applyFont="1" applyFill="1" applyBorder="1" applyAlignment="1">
      <alignment horizontal="left" vertical="top" wrapText="1"/>
      <protection/>
    </xf>
    <xf numFmtId="0" fontId="14" fillId="34" borderId="31" xfId="60" applyFont="1" applyFill="1" applyBorder="1" applyAlignment="1">
      <alignment horizontal="center" vertical="center"/>
      <protection/>
    </xf>
    <xf numFmtId="0" fontId="14" fillId="34" borderId="31" xfId="60" applyFont="1" applyFill="1" applyBorder="1" applyAlignment="1">
      <alignment horizontal="left" vertical="center" wrapText="1"/>
      <protection/>
    </xf>
    <xf numFmtId="0" fontId="0" fillId="34" borderId="0" xfId="60" applyFont="1" applyFill="1">
      <alignment/>
      <protection/>
    </xf>
    <xf numFmtId="0" fontId="15" fillId="34" borderId="0" xfId="60" applyFont="1" applyFill="1">
      <alignment/>
      <protection/>
    </xf>
    <xf numFmtId="43" fontId="0" fillId="34" borderId="0" xfId="60" applyNumberFormat="1" applyFont="1" applyFill="1">
      <alignment/>
      <protection/>
    </xf>
    <xf numFmtId="3" fontId="0" fillId="34" borderId="0" xfId="60" applyNumberFormat="1" applyFont="1" applyFill="1">
      <alignment/>
      <protection/>
    </xf>
    <xf numFmtId="172" fontId="0" fillId="34" borderId="0" xfId="60" applyNumberFormat="1" applyFont="1" applyFill="1">
      <alignment/>
      <protection/>
    </xf>
    <xf numFmtId="4" fontId="14" fillId="34" borderId="0" xfId="60" applyNumberFormat="1" applyFont="1" applyFill="1" applyAlignment="1">
      <alignment horizontal="right" vertical="top"/>
      <protection/>
    </xf>
    <xf numFmtId="4" fontId="14" fillId="33" borderId="23" xfId="60" applyNumberFormat="1" applyFont="1" applyFill="1" applyBorder="1" applyAlignment="1">
      <alignment horizontal="center" vertical="center" wrapText="1"/>
      <protection/>
    </xf>
    <xf numFmtId="0" fontId="15" fillId="0" borderId="21" xfId="60" applyFont="1" applyBorder="1" applyAlignment="1">
      <alignment horizontal="center" vertical="center"/>
      <protection/>
    </xf>
    <xf numFmtId="0" fontId="14" fillId="0" borderId="21" xfId="60" applyFont="1" applyBorder="1" applyAlignment="1">
      <alignment horizontal="center" vertical="center"/>
      <protection/>
    </xf>
    <xf numFmtId="0" fontId="14" fillId="0" borderId="21" xfId="60" applyFont="1" applyBorder="1" applyAlignment="1">
      <alignment horizontal="center" vertical="center" wrapText="1"/>
      <protection/>
    </xf>
    <xf numFmtId="3" fontId="14" fillId="0" borderId="21" xfId="60" applyNumberFormat="1" applyFont="1" applyBorder="1" applyAlignment="1">
      <alignment horizontal="center" vertical="center" wrapText="1"/>
      <protection/>
    </xf>
    <xf numFmtId="0" fontId="15" fillId="34" borderId="26" xfId="60" applyFont="1" applyFill="1" applyBorder="1" applyAlignment="1">
      <alignment horizontal="center" vertical="center"/>
      <protection/>
    </xf>
    <xf numFmtId="0" fontId="14" fillId="34" borderId="26" xfId="60" applyFont="1" applyFill="1" applyBorder="1" applyAlignment="1">
      <alignment horizontal="center" vertical="center"/>
      <protection/>
    </xf>
    <xf numFmtId="0" fontId="14" fillId="34" borderId="26" xfId="60" applyFont="1" applyFill="1" applyBorder="1" applyAlignment="1">
      <alignment horizontal="left" vertical="center" wrapText="1"/>
      <protection/>
    </xf>
    <xf numFmtId="0" fontId="14" fillId="34" borderId="26" xfId="60" applyFont="1" applyFill="1" applyBorder="1" applyAlignment="1">
      <alignment horizontal="center" vertical="center" wrapText="1"/>
      <protection/>
    </xf>
    <xf numFmtId="0" fontId="15" fillId="34" borderId="27" xfId="60" applyFont="1" applyFill="1" applyBorder="1" applyAlignment="1">
      <alignment horizontal="center" vertical="center"/>
      <protection/>
    </xf>
    <xf numFmtId="0" fontId="14" fillId="34" borderId="27" xfId="60" applyFont="1" applyFill="1" applyBorder="1" applyAlignment="1">
      <alignment horizontal="center" vertical="center"/>
      <protection/>
    </xf>
    <xf numFmtId="0" fontId="14" fillId="34" borderId="27" xfId="60" applyFont="1" applyFill="1" applyBorder="1" applyAlignment="1">
      <alignment horizontal="left" vertical="center" wrapText="1"/>
      <protection/>
    </xf>
    <xf numFmtId="0" fontId="14" fillId="34" borderId="27" xfId="60" applyFont="1" applyFill="1" applyBorder="1" applyAlignment="1">
      <alignment horizontal="center" vertical="center" wrapText="1"/>
      <protection/>
    </xf>
    <xf numFmtId="0" fontId="14" fillId="34" borderId="27" xfId="60" applyFont="1" applyFill="1" applyBorder="1" applyAlignment="1">
      <alignment horizontal="left" vertical="top"/>
      <protection/>
    </xf>
    <xf numFmtId="0" fontId="14" fillId="34" borderId="27" xfId="60" applyFont="1" applyFill="1" applyBorder="1" applyAlignment="1">
      <alignment horizontal="left" vertical="top" wrapText="1"/>
      <protection/>
    </xf>
    <xf numFmtId="0" fontId="15" fillId="34" borderId="27" xfId="60" applyFont="1" applyFill="1" applyBorder="1" applyAlignment="1">
      <alignment horizontal="left" vertical="top" wrapText="1"/>
      <protection/>
    </xf>
    <xf numFmtId="0" fontId="15" fillId="34" borderId="28" xfId="60" applyFont="1" applyFill="1" applyBorder="1" applyAlignment="1">
      <alignment horizontal="center" vertical="center"/>
      <protection/>
    </xf>
    <xf numFmtId="0" fontId="14" fillId="34" borderId="28" xfId="60" applyFont="1" applyFill="1" applyBorder="1" applyAlignment="1">
      <alignment horizontal="center" vertical="center"/>
      <protection/>
    </xf>
    <xf numFmtId="0" fontId="15" fillId="34" borderId="28" xfId="60" applyFont="1" applyFill="1" applyBorder="1" applyAlignment="1">
      <alignment horizontal="left" vertical="top" wrapText="1"/>
      <protection/>
    </xf>
    <xf numFmtId="0" fontId="14" fillId="34" borderId="28" xfId="60" applyFont="1" applyFill="1" applyBorder="1" applyAlignment="1">
      <alignment horizontal="center" vertical="center" wrapText="1"/>
      <protection/>
    </xf>
    <xf numFmtId="0" fontId="14" fillId="34" borderId="26" xfId="60" applyFont="1" applyFill="1" applyBorder="1" applyAlignment="1">
      <alignment horizontal="left" vertical="top" wrapText="1"/>
      <protection/>
    </xf>
    <xf numFmtId="0" fontId="15" fillId="34" borderId="28" xfId="60" applyFont="1" applyFill="1" applyBorder="1" applyAlignment="1">
      <alignment horizontal="left" vertical="center" wrapText="1"/>
      <protection/>
    </xf>
    <xf numFmtId="0" fontId="14" fillId="34" borderId="28" xfId="60" applyFont="1" applyFill="1" applyBorder="1" applyAlignment="1">
      <alignment horizontal="left" vertical="center" wrapText="1"/>
      <protection/>
    </xf>
    <xf numFmtId="0" fontId="14" fillId="34" borderId="27" xfId="60" applyFont="1" applyFill="1" applyBorder="1" applyAlignment="1">
      <alignment vertical="top" wrapText="1"/>
      <protection/>
    </xf>
    <xf numFmtId="3" fontId="14" fillId="0" borderId="27" xfId="60" applyNumberFormat="1" applyFont="1" applyBorder="1" applyAlignment="1">
      <alignment vertical="center" wrapText="1"/>
      <protection/>
    </xf>
    <xf numFmtId="3" fontId="14" fillId="34" borderId="27" xfId="60" applyNumberFormat="1" applyFont="1" applyFill="1" applyBorder="1" applyAlignment="1">
      <alignment vertical="center" wrapText="1"/>
      <protection/>
    </xf>
    <xf numFmtId="0" fontId="15" fillId="34" borderId="29" xfId="60" applyFont="1" applyFill="1" applyBorder="1" applyAlignment="1">
      <alignment horizontal="center" vertical="center"/>
      <protection/>
    </xf>
    <xf numFmtId="0" fontId="14" fillId="34" borderId="29" xfId="60" applyFont="1" applyFill="1" applyBorder="1" applyAlignment="1">
      <alignment horizontal="center" vertical="center"/>
      <protection/>
    </xf>
    <xf numFmtId="0" fontId="14" fillId="34" borderId="29" xfId="60" applyFont="1" applyFill="1" applyBorder="1" applyAlignment="1">
      <alignment horizontal="left" vertical="top" wrapText="1"/>
      <protection/>
    </xf>
    <xf numFmtId="0" fontId="14" fillId="34" borderId="29" xfId="60" applyFont="1" applyFill="1" applyBorder="1" applyAlignment="1">
      <alignment horizontal="center" vertical="center" wrapText="1"/>
      <protection/>
    </xf>
    <xf numFmtId="4" fontId="14" fillId="34" borderId="29" xfId="60" applyNumberFormat="1" applyFont="1" applyFill="1" applyBorder="1" applyAlignment="1">
      <alignment vertical="center" wrapText="1"/>
      <protection/>
    </xf>
    <xf numFmtId="0" fontId="15" fillId="34" borderId="0" xfId="60" applyFont="1" applyFill="1" applyAlignment="1">
      <alignment horizontal="center" vertical="center"/>
      <protection/>
    </xf>
    <xf numFmtId="0" fontId="14" fillId="34" borderId="0" xfId="60" applyFont="1" applyFill="1" applyAlignment="1">
      <alignment horizontal="center" vertical="center"/>
      <protection/>
    </xf>
    <xf numFmtId="0" fontId="14" fillId="34" borderId="0" xfId="60" applyFont="1" applyFill="1">
      <alignment/>
      <protection/>
    </xf>
    <xf numFmtId="4" fontId="14" fillId="34" borderId="0" xfId="60" applyNumberFormat="1" applyFont="1" applyFill="1">
      <alignment/>
      <protection/>
    </xf>
    <xf numFmtId="0" fontId="14" fillId="34" borderId="0" xfId="59" applyFont="1" applyFill="1" applyAlignment="1">
      <alignment horizontal="center"/>
      <protection/>
    </xf>
    <xf numFmtId="0" fontId="14" fillId="34" borderId="0" xfId="59" applyFont="1" applyFill="1">
      <alignment/>
      <protection/>
    </xf>
    <xf numFmtId="0" fontId="14" fillId="34" borderId="0" xfId="59" applyFont="1" applyFill="1" applyAlignment="1">
      <alignment horizontal="right"/>
      <protection/>
    </xf>
    <xf numFmtId="4" fontId="14" fillId="34" borderId="0" xfId="59" applyNumberFormat="1" applyFont="1" applyFill="1" applyAlignment="1">
      <alignment horizontal="right"/>
      <protection/>
    </xf>
    <xf numFmtId="4" fontId="14" fillId="34" borderId="18" xfId="58" applyNumberFormat="1" applyFont="1" applyFill="1" applyBorder="1" applyAlignment="1">
      <alignment horizontal="right"/>
      <protection/>
    </xf>
    <xf numFmtId="0" fontId="14" fillId="34" borderId="0" xfId="59" applyFont="1" applyFill="1" applyAlignment="1">
      <alignment horizontal="center" wrapText="1"/>
      <protection/>
    </xf>
    <xf numFmtId="4" fontId="14" fillId="34" borderId="0" xfId="59" applyNumberFormat="1" applyFont="1" applyFill="1" applyAlignment="1">
      <alignment horizontal="center" wrapText="1"/>
      <protection/>
    </xf>
    <xf numFmtId="4" fontId="14" fillId="33" borderId="21" xfId="59" applyNumberFormat="1" applyFont="1" applyFill="1" applyBorder="1" applyAlignment="1">
      <alignment horizontal="center" vertical="center" wrapText="1"/>
      <protection/>
    </xf>
    <xf numFmtId="4" fontId="14" fillId="33" borderId="30" xfId="59" applyNumberFormat="1" applyFont="1" applyFill="1" applyBorder="1" applyAlignment="1">
      <alignment horizontal="center" vertical="center" wrapText="1"/>
      <protection/>
    </xf>
    <xf numFmtId="0" fontId="14" fillId="34" borderId="21" xfId="59" applyFont="1" applyFill="1" applyBorder="1" applyAlignment="1">
      <alignment horizontal="center"/>
      <protection/>
    </xf>
    <xf numFmtId="3" fontId="14" fillId="34" borderId="19" xfId="59" applyNumberFormat="1" applyFont="1" applyFill="1" applyBorder="1" applyAlignment="1">
      <alignment vertical="center"/>
      <protection/>
    </xf>
    <xf numFmtId="0" fontId="14" fillId="34" borderId="27" xfId="59" applyFont="1" applyFill="1" applyBorder="1" applyAlignment="1">
      <alignment horizontal="center" vertical="center" wrapText="1"/>
      <protection/>
    </xf>
    <xf numFmtId="0" fontId="14" fillId="34" borderId="27" xfId="59" applyFont="1" applyFill="1" applyBorder="1" applyAlignment="1">
      <alignment horizontal="left" vertical="top"/>
      <protection/>
    </xf>
    <xf numFmtId="0" fontId="14" fillId="34" borderId="27" xfId="59" applyFont="1" applyFill="1" applyBorder="1" applyAlignment="1">
      <alignment horizontal="left" vertical="top" wrapText="1"/>
      <protection/>
    </xf>
    <xf numFmtId="3" fontId="14" fillId="34" borderId="27" xfId="59" applyNumberFormat="1" applyFont="1" applyFill="1" applyBorder="1" applyAlignment="1">
      <alignment vertical="center" wrapText="1"/>
      <protection/>
    </xf>
    <xf numFmtId="49" fontId="14" fillId="34" borderId="27" xfId="59" applyNumberFormat="1" applyFont="1" applyFill="1" applyBorder="1" applyAlignment="1">
      <alignment horizontal="center" vertical="center" wrapText="1"/>
      <protection/>
    </xf>
    <xf numFmtId="16" fontId="14" fillId="34" borderId="27" xfId="59" applyNumberFormat="1" applyFont="1" applyFill="1" applyBorder="1" applyAlignment="1">
      <alignment horizontal="center" vertical="center" wrapText="1"/>
      <protection/>
    </xf>
    <xf numFmtId="3" fontId="15" fillId="34" borderId="27" xfId="59" applyNumberFormat="1" applyFont="1" applyFill="1" applyBorder="1" applyAlignment="1">
      <alignment vertical="center" wrapText="1"/>
      <protection/>
    </xf>
    <xf numFmtId="49" fontId="14" fillId="34" borderId="29" xfId="59" applyNumberFormat="1" applyFont="1" applyFill="1" applyBorder="1" applyAlignment="1">
      <alignment horizontal="center" vertical="center" wrapText="1"/>
      <protection/>
    </xf>
    <xf numFmtId="0" fontId="14" fillId="34" borderId="29" xfId="59" applyFont="1" applyFill="1" applyBorder="1" applyAlignment="1">
      <alignment horizontal="left" vertical="top"/>
      <protection/>
    </xf>
    <xf numFmtId="0" fontId="14" fillId="34" borderId="29" xfId="59" applyFont="1" applyFill="1" applyBorder="1" applyAlignment="1">
      <alignment horizontal="center" vertical="center" wrapText="1"/>
      <protection/>
    </xf>
    <xf numFmtId="3" fontId="14" fillId="34" borderId="29" xfId="59" applyNumberFormat="1" applyFont="1" applyFill="1" applyBorder="1" applyAlignment="1">
      <alignment vertical="center" wrapText="1"/>
      <protection/>
    </xf>
    <xf numFmtId="0" fontId="15" fillId="34" borderId="32" xfId="59" applyFont="1" applyFill="1" applyBorder="1" applyAlignment="1">
      <alignment horizontal="center" vertical="center" wrapText="1"/>
      <protection/>
    </xf>
    <xf numFmtId="0" fontId="15" fillId="34" borderId="33" xfId="59" applyFont="1" applyFill="1" applyBorder="1" applyAlignment="1">
      <alignment horizontal="left" vertical="top"/>
      <protection/>
    </xf>
    <xf numFmtId="0" fontId="14" fillId="34" borderId="21" xfId="59" applyFont="1" applyFill="1" applyBorder="1" applyAlignment="1">
      <alignment horizontal="center" vertical="center" wrapText="1"/>
      <protection/>
    </xf>
    <xf numFmtId="3" fontId="15" fillId="34" borderId="21" xfId="59" applyNumberFormat="1" applyFont="1" applyFill="1" applyBorder="1" applyAlignment="1">
      <alignment vertical="center" wrapText="1"/>
      <protection/>
    </xf>
    <xf numFmtId="0" fontId="14" fillId="34" borderId="34" xfId="59" applyFont="1" applyFill="1" applyBorder="1" applyAlignment="1">
      <alignment horizontal="center" vertical="center" wrapText="1"/>
      <protection/>
    </xf>
    <xf numFmtId="0" fontId="14" fillId="34" borderId="28" xfId="59" applyFont="1" applyFill="1" applyBorder="1" applyAlignment="1">
      <alignment horizontal="center" vertical="center" wrapText="1"/>
      <protection/>
    </xf>
    <xf numFmtId="3" fontId="14" fillId="34" borderId="28" xfId="59" applyNumberFormat="1" applyFont="1" applyFill="1" applyBorder="1" applyAlignment="1">
      <alignment vertical="center" wrapText="1"/>
      <protection/>
    </xf>
    <xf numFmtId="0" fontId="15" fillId="34" borderId="21" xfId="59" applyFont="1" applyFill="1" applyBorder="1" applyAlignment="1">
      <alignment horizontal="center" vertical="center" wrapText="1"/>
      <protection/>
    </xf>
    <xf numFmtId="0" fontId="15" fillId="34" borderId="35" xfId="59" applyFont="1" applyFill="1" applyBorder="1" applyAlignment="1">
      <alignment horizontal="left" vertical="top"/>
      <protection/>
    </xf>
    <xf numFmtId="3" fontId="14" fillId="34" borderId="19" xfId="59" applyNumberFormat="1" applyFont="1" applyFill="1" applyBorder="1">
      <alignment/>
      <protection/>
    </xf>
    <xf numFmtId="3" fontId="14" fillId="34" borderId="26" xfId="59" applyNumberFormat="1" applyFont="1" applyFill="1" applyBorder="1">
      <alignment/>
      <protection/>
    </xf>
    <xf numFmtId="3" fontId="14" fillId="34" borderId="36" xfId="59" applyNumberFormat="1" applyFont="1" applyFill="1" applyBorder="1" applyAlignment="1">
      <alignment vertical="center" wrapText="1"/>
      <protection/>
    </xf>
    <xf numFmtId="49" fontId="14" fillId="34" borderId="28" xfId="59" applyNumberFormat="1" applyFont="1" applyFill="1" applyBorder="1" applyAlignment="1">
      <alignment horizontal="center" vertical="center" wrapText="1"/>
      <protection/>
    </xf>
    <xf numFmtId="0" fontId="14" fillId="34" borderId="28" xfId="59" applyFont="1" applyFill="1" applyBorder="1" applyAlignment="1">
      <alignment horizontal="left" vertical="top"/>
      <protection/>
    </xf>
    <xf numFmtId="3" fontId="14" fillId="34" borderId="37" xfId="59" applyNumberFormat="1" applyFont="1" applyFill="1" applyBorder="1" applyAlignment="1">
      <alignment vertical="center" wrapText="1"/>
      <protection/>
    </xf>
    <xf numFmtId="0" fontId="15" fillId="34" borderId="21" xfId="59" applyFont="1" applyFill="1" applyBorder="1" applyAlignment="1">
      <alignment horizontal="left" vertical="center"/>
      <protection/>
    </xf>
    <xf numFmtId="0" fontId="15" fillId="34" borderId="34" xfId="59" applyFont="1" applyFill="1" applyBorder="1" applyAlignment="1">
      <alignment horizontal="left" vertical="top"/>
      <protection/>
    </xf>
    <xf numFmtId="3" fontId="15" fillId="34" borderId="34" xfId="59" applyNumberFormat="1" applyFont="1" applyFill="1" applyBorder="1" applyAlignment="1">
      <alignment vertical="center" wrapText="1"/>
      <protection/>
    </xf>
    <xf numFmtId="0" fontId="15" fillId="34" borderId="27" xfId="59" applyFont="1" applyFill="1" applyBorder="1" applyAlignment="1">
      <alignment horizontal="left" vertical="top"/>
      <protection/>
    </xf>
    <xf numFmtId="3" fontId="15" fillId="34" borderId="36" xfId="59" applyNumberFormat="1" applyFont="1" applyFill="1" applyBorder="1" applyAlignment="1">
      <alignment vertical="center" wrapText="1"/>
      <protection/>
    </xf>
    <xf numFmtId="0" fontId="15" fillId="34" borderId="27" xfId="59" applyFont="1" applyFill="1" applyBorder="1" applyAlignment="1">
      <alignment horizontal="left" vertical="top" wrapText="1"/>
      <protection/>
    </xf>
    <xf numFmtId="0" fontId="15" fillId="34" borderId="29" xfId="59" applyFont="1" applyFill="1" applyBorder="1" applyAlignment="1">
      <alignment horizontal="left" vertical="top"/>
      <protection/>
    </xf>
    <xf numFmtId="3" fontId="15" fillId="0" borderId="30" xfId="59" applyNumberFormat="1" applyFont="1" applyBorder="1" applyAlignment="1">
      <alignment vertical="center" wrapText="1"/>
      <protection/>
    </xf>
    <xf numFmtId="4" fontId="14" fillId="34" borderId="0" xfId="59" applyNumberFormat="1" applyFont="1" applyFill="1">
      <alignment/>
      <protection/>
    </xf>
    <xf numFmtId="0" fontId="15" fillId="34" borderId="0" xfId="59" applyFont="1" applyFill="1" applyAlignment="1">
      <alignment vertical="top"/>
      <protection/>
    </xf>
    <xf numFmtId="0" fontId="15" fillId="34" borderId="0" xfId="59" applyFont="1" applyFill="1">
      <alignment/>
      <protection/>
    </xf>
    <xf numFmtId="0" fontId="14" fillId="34" borderId="18" xfId="58" applyFont="1" applyFill="1" applyBorder="1" applyAlignment="1">
      <alignment horizontal="right"/>
      <protection/>
    </xf>
    <xf numFmtId="4" fontId="14" fillId="34" borderId="0" xfId="58" applyNumberFormat="1" applyFont="1" applyFill="1" applyAlignment="1">
      <alignment horizontal="right"/>
      <protection/>
    </xf>
    <xf numFmtId="3" fontId="14" fillId="34" borderId="26" xfId="59" applyNumberFormat="1" applyFont="1" applyFill="1" applyBorder="1" applyAlignment="1">
      <alignment vertical="center"/>
      <protection/>
    </xf>
    <xf numFmtId="3" fontId="14" fillId="34" borderId="0" xfId="59" applyNumberFormat="1" applyFont="1" applyFill="1">
      <alignment/>
      <protection/>
    </xf>
    <xf numFmtId="0" fontId="5" fillId="0" borderId="0" xfId="0" applyFont="1" applyFill="1" applyAlignment="1">
      <alignment/>
    </xf>
    <xf numFmtId="49" fontId="15" fillId="34" borderId="0" xfId="59" applyNumberFormat="1" applyFont="1" applyFill="1" applyAlignment="1">
      <alignment horizontal="left" vertical="center"/>
      <protection/>
    </xf>
    <xf numFmtId="0" fontId="14" fillId="34" borderId="0" xfId="59" applyFont="1" applyFill="1" applyAlignment="1">
      <alignment vertical="center"/>
      <protection/>
    </xf>
    <xf numFmtId="0" fontId="14" fillId="34" borderId="0" xfId="59" applyFont="1" applyFill="1" applyAlignment="1">
      <alignment horizontal="right" vertical="center"/>
      <protection/>
    </xf>
    <xf numFmtId="49" fontId="14" fillId="34" borderId="0" xfId="59" applyNumberFormat="1" applyFont="1" applyFill="1" applyAlignment="1">
      <alignment horizontal="left" vertical="top"/>
      <protection/>
    </xf>
    <xf numFmtId="0" fontId="14" fillId="34" borderId="0" xfId="59" applyFont="1" applyFill="1" applyAlignment="1">
      <alignment horizontal="center" vertical="center"/>
      <protection/>
    </xf>
    <xf numFmtId="43" fontId="17" fillId="34" borderId="38" xfId="59" applyNumberFormat="1" applyFont="1" applyFill="1" applyBorder="1" applyAlignment="1">
      <alignment vertical="center"/>
      <protection/>
    </xf>
    <xf numFmtId="0" fontId="14" fillId="34" borderId="39" xfId="59" applyFont="1" applyFill="1" applyBorder="1" applyAlignment="1">
      <alignment horizontal="center" vertical="center"/>
      <protection/>
    </xf>
    <xf numFmtId="49" fontId="14" fillId="34" borderId="0" xfId="59" applyNumberFormat="1" applyFont="1" applyFill="1" applyAlignment="1">
      <alignment horizontal="left" vertical="center"/>
      <protection/>
    </xf>
    <xf numFmtId="43" fontId="15" fillId="34" borderId="38" xfId="59" applyNumberFormat="1" applyFont="1" applyFill="1" applyBorder="1" applyAlignment="1">
      <alignment vertical="center"/>
      <protection/>
    </xf>
    <xf numFmtId="43" fontId="15" fillId="34" borderId="38" xfId="44" applyNumberFormat="1" applyFont="1" applyFill="1" applyBorder="1" applyAlignment="1">
      <alignment vertical="center"/>
    </xf>
    <xf numFmtId="43" fontId="16" fillId="34" borderId="38" xfId="44" applyNumberFormat="1" applyFont="1" applyFill="1" applyBorder="1" applyAlignment="1">
      <alignment vertical="center"/>
    </xf>
    <xf numFmtId="0" fontId="14" fillId="34" borderId="0" xfId="59" applyFont="1" applyFill="1" applyAlignment="1">
      <alignment horizontal="left" vertical="center"/>
      <protection/>
    </xf>
    <xf numFmtId="0" fontId="14" fillId="34" borderId="40" xfId="59" applyFont="1" applyFill="1" applyBorder="1" applyAlignment="1">
      <alignment horizontal="center" vertical="center"/>
      <protection/>
    </xf>
    <xf numFmtId="0" fontId="14" fillId="34" borderId="0" xfId="59" applyFont="1" applyFill="1" applyAlignment="1">
      <alignment horizontal="right" vertical="top"/>
      <protection/>
    </xf>
    <xf numFmtId="171" fontId="15" fillId="34" borderId="38" xfId="44" applyFont="1" applyFill="1" applyBorder="1" applyAlignment="1">
      <alignment vertical="center"/>
    </xf>
    <xf numFmtId="0" fontId="16" fillId="34" borderId="38" xfId="59" applyFont="1" applyFill="1" applyBorder="1" applyAlignment="1">
      <alignment vertical="center"/>
      <protection/>
    </xf>
    <xf numFmtId="0" fontId="14" fillId="34" borderId="40" xfId="59" applyFont="1" applyFill="1" applyBorder="1" applyAlignment="1">
      <alignment horizontal="left" vertical="center"/>
      <protection/>
    </xf>
    <xf numFmtId="0" fontId="14" fillId="34" borderId="0" xfId="59" applyFont="1" applyFill="1" applyAlignment="1">
      <alignment vertical="top"/>
      <protection/>
    </xf>
    <xf numFmtId="49" fontId="15" fillId="34" borderId="11" xfId="59" applyNumberFormat="1" applyFont="1" applyFill="1" applyBorder="1">
      <alignment/>
      <protection/>
    </xf>
    <xf numFmtId="0" fontId="14" fillId="34" borderId="41" xfId="59" applyFont="1" applyFill="1" applyBorder="1" applyAlignment="1">
      <alignment horizontal="right" vertical="center"/>
      <protection/>
    </xf>
    <xf numFmtId="49" fontId="14" fillId="34" borderId="39" xfId="59" applyNumberFormat="1" applyFont="1" applyFill="1" applyBorder="1" applyAlignment="1">
      <alignment horizontal="center" vertical="center"/>
      <protection/>
    </xf>
    <xf numFmtId="0" fontId="15" fillId="34" borderId="0" xfId="59" applyFont="1" applyFill="1" applyAlignment="1">
      <alignment horizontal="center" vertical="center"/>
      <protection/>
    </xf>
    <xf numFmtId="0" fontId="15" fillId="34" borderId="0" xfId="59" applyFont="1" applyFill="1" applyAlignment="1">
      <alignment vertical="center"/>
      <protection/>
    </xf>
    <xf numFmtId="0" fontId="14" fillId="34" borderId="38" xfId="59" applyFont="1" applyFill="1" applyBorder="1" applyAlignment="1">
      <alignment vertical="center"/>
      <protection/>
    </xf>
    <xf numFmtId="0" fontId="15" fillId="34" borderId="38" xfId="59" applyFont="1" applyFill="1" applyBorder="1" applyAlignment="1">
      <alignment vertical="center"/>
      <protection/>
    </xf>
    <xf numFmtId="0" fontId="14" fillId="34" borderId="42" xfId="59" applyFont="1" applyFill="1" applyBorder="1" applyAlignment="1">
      <alignment horizontal="left" vertical="center"/>
      <protection/>
    </xf>
    <xf numFmtId="0" fontId="14" fillId="34" borderId="38" xfId="59" applyFont="1" applyFill="1" applyBorder="1">
      <alignment/>
      <protection/>
    </xf>
    <xf numFmtId="0" fontId="14" fillId="34" borderId="38" xfId="59" applyFont="1" applyFill="1" applyBorder="1" applyAlignment="1">
      <alignment horizontal="left"/>
      <protection/>
    </xf>
    <xf numFmtId="0" fontId="15" fillId="34" borderId="38" xfId="59" applyFont="1" applyFill="1" applyBorder="1" applyAlignment="1">
      <alignment horizontal="left" vertical="center"/>
      <protection/>
    </xf>
    <xf numFmtId="0" fontId="14" fillId="34" borderId="38" xfId="59" applyFont="1" applyFill="1" applyBorder="1" applyAlignment="1">
      <alignment horizontal="left" vertical="center"/>
      <protection/>
    </xf>
    <xf numFmtId="49" fontId="15" fillId="34" borderId="38" xfId="59" applyNumberFormat="1" applyFont="1" applyFill="1" applyBorder="1" applyAlignment="1">
      <alignment vertical="center"/>
      <protection/>
    </xf>
    <xf numFmtId="49" fontId="14" fillId="34" borderId="38" xfId="59" applyNumberFormat="1" applyFont="1" applyFill="1" applyBorder="1" applyAlignment="1">
      <alignment vertical="center"/>
      <protection/>
    </xf>
    <xf numFmtId="0" fontId="14" fillId="34" borderId="0" xfId="59" applyFont="1" applyFill="1" applyAlignment="1" quotePrefix="1">
      <alignment horizontal="right" vertical="center"/>
      <protection/>
    </xf>
    <xf numFmtId="0" fontId="14" fillId="34" borderId="43" xfId="59" applyFont="1" applyFill="1" applyBorder="1" applyAlignment="1">
      <alignment horizontal="right" vertical="center"/>
      <protection/>
    </xf>
    <xf numFmtId="0" fontId="14" fillId="34" borderId="44" xfId="59" applyFont="1" applyFill="1" applyBorder="1" applyAlignment="1">
      <alignment horizontal="right" vertical="center"/>
      <protection/>
    </xf>
    <xf numFmtId="0" fontId="14" fillId="34" borderId="45" xfId="59" applyFont="1" applyFill="1" applyBorder="1" applyAlignment="1">
      <alignment horizontal="right" vertical="center"/>
      <protection/>
    </xf>
    <xf numFmtId="0" fontId="14" fillId="34" borderId="46" xfId="59" applyFont="1" applyFill="1" applyBorder="1" applyAlignment="1">
      <alignment horizontal="right" vertical="center"/>
      <protection/>
    </xf>
    <xf numFmtId="0" fontId="14" fillId="34" borderId="47" xfId="59" applyFont="1" applyFill="1" applyBorder="1" applyAlignment="1">
      <alignment horizontal="right" vertical="center"/>
      <protection/>
    </xf>
    <xf numFmtId="0" fontId="14" fillId="34" borderId="48" xfId="59" applyFont="1" applyFill="1" applyBorder="1" applyAlignment="1">
      <alignment vertical="center"/>
      <protection/>
    </xf>
    <xf numFmtId="0" fontId="14" fillId="34" borderId="49" xfId="59" applyFont="1" applyFill="1" applyBorder="1" applyAlignment="1">
      <alignment vertical="center"/>
      <protection/>
    </xf>
    <xf numFmtId="4" fontId="14" fillId="34" borderId="0" xfId="59" applyNumberFormat="1" applyFont="1" applyFill="1" applyAlignment="1">
      <alignment vertical="center"/>
      <protection/>
    </xf>
    <xf numFmtId="0" fontId="14" fillId="34" borderId="50" xfId="59" applyFont="1" applyFill="1" applyBorder="1" applyAlignment="1">
      <alignment vertical="center"/>
      <protection/>
    </xf>
    <xf numFmtId="0" fontId="14" fillId="34" borderId="51" xfId="59" applyFont="1" applyFill="1" applyBorder="1" applyAlignment="1">
      <alignment vertical="center"/>
      <protection/>
    </xf>
    <xf numFmtId="0" fontId="14" fillId="34" borderId="52" xfId="59" applyFont="1" applyFill="1" applyBorder="1" applyAlignment="1">
      <alignment horizontal="right" vertical="center"/>
      <protection/>
    </xf>
    <xf numFmtId="0" fontId="14" fillId="35" borderId="0" xfId="59" applyFont="1" applyFill="1" applyAlignment="1">
      <alignment vertical="center"/>
      <protection/>
    </xf>
    <xf numFmtId="3" fontId="15" fillId="34" borderId="26" xfId="60" applyNumberFormat="1" applyFont="1" applyFill="1" applyBorder="1" applyAlignment="1">
      <alignment vertical="center" wrapText="1"/>
      <protection/>
    </xf>
    <xf numFmtId="3" fontId="15" fillId="0" borderId="19" xfId="60" applyNumberFormat="1" applyFont="1" applyBorder="1" applyAlignment="1">
      <alignment vertical="center" wrapText="1"/>
      <protection/>
    </xf>
    <xf numFmtId="3" fontId="14" fillId="0" borderId="53" xfId="60" applyNumberFormat="1" applyFont="1" applyBorder="1" applyAlignment="1">
      <alignment vertical="center" wrapText="1"/>
      <protection/>
    </xf>
    <xf numFmtId="3" fontId="14" fillId="0" borderId="22" xfId="60" applyNumberFormat="1" applyFont="1" applyBorder="1" applyAlignment="1">
      <alignment vertical="center" wrapText="1"/>
      <protection/>
    </xf>
    <xf numFmtId="0" fontId="0" fillId="35" borderId="0" xfId="0" applyFont="1" applyFill="1" applyAlignment="1">
      <alignment/>
    </xf>
    <xf numFmtId="0" fontId="0" fillId="35" borderId="39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49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right"/>
    </xf>
    <xf numFmtId="0" fontId="1" fillId="35" borderId="18" xfId="0" applyFont="1" applyFill="1" applyBorder="1" applyAlignment="1">
      <alignment horizontal="right"/>
    </xf>
    <xf numFmtId="0" fontId="10" fillId="35" borderId="0" xfId="0" applyFont="1" applyFill="1" applyAlignment="1">
      <alignment/>
    </xf>
    <xf numFmtId="0" fontId="12" fillId="35" borderId="38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172" fontId="0" fillId="35" borderId="0" xfId="42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49" fontId="12" fillId="35" borderId="0" xfId="0" applyNumberFormat="1" applyFont="1" applyFill="1" applyBorder="1" applyAlignment="1">
      <alignment horizontal="center"/>
    </xf>
    <xf numFmtId="0" fontId="11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11" fillId="35" borderId="38" xfId="0" applyFont="1" applyFill="1" applyBorder="1" applyAlignment="1">
      <alignment/>
    </xf>
    <xf numFmtId="0" fontId="1" fillId="35" borderId="0" xfId="0" applyFont="1" applyFill="1" applyAlignment="1">
      <alignment/>
    </xf>
    <xf numFmtId="0" fontId="12" fillId="35" borderId="0" xfId="0" applyNumberFormat="1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3" fillId="35" borderId="0" xfId="0" applyFont="1" applyFill="1" applyAlignment="1">
      <alignment/>
    </xf>
    <xf numFmtId="49" fontId="0" fillId="0" borderId="15" xfId="61" applyNumberFormat="1" applyFont="1" applyBorder="1" applyAlignment="1">
      <alignment horizontal="left"/>
      <protection/>
    </xf>
    <xf numFmtId="3" fontId="15" fillId="35" borderId="27" xfId="60" applyNumberFormat="1" applyFont="1" applyFill="1" applyBorder="1" applyAlignment="1">
      <alignment vertical="center" wrapText="1"/>
      <protection/>
    </xf>
    <xf numFmtId="3" fontId="14" fillId="34" borderId="0" xfId="60" applyNumberFormat="1" applyFont="1" applyFill="1" applyAlignment="1">
      <alignment horizontal="right"/>
      <protection/>
    </xf>
    <xf numFmtId="14" fontId="18" fillId="0" borderId="0" xfId="0" applyNumberFormat="1" applyFont="1" applyAlignment="1">
      <alignment horizontal="left"/>
    </xf>
    <xf numFmtId="0" fontId="1" fillId="0" borderId="15" xfId="61" applyFont="1" applyBorder="1" applyAlignment="1">
      <alignment vertical="top" wrapText="1"/>
      <protection/>
    </xf>
    <xf numFmtId="0" fontId="0" fillId="0" borderId="15" xfId="61" applyFont="1" applyBorder="1" applyAlignment="1">
      <alignment horizontal="left" vertical="top" wrapText="1"/>
      <protection/>
    </xf>
    <xf numFmtId="0" fontId="0" fillId="0" borderId="17" xfId="61" applyFont="1" applyBorder="1" applyAlignment="1">
      <alignment horizontal="left"/>
      <protection/>
    </xf>
    <xf numFmtId="171" fontId="0" fillId="34" borderId="0" xfId="42" applyFont="1" applyFill="1" applyAlignment="1">
      <alignment/>
    </xf>
    <xf numFmtId="3" fontId="14" fillId="33" borderId="25" xfId="60" applyNumberFormat="1" applyFont="1" applyFill="1" applyBorder="1" applyAlignment="1">
      <alignment horizontal="center" vertical="center"/>
      <protection/>
    </xf>
    <xf numFmtId="3" fontId="14" fillId="33" borderId="25" xfId="60" applyNumberFormat="1" applyFont="1" applyFill="1" applyBorder="1" applyAlignment="1">
      <alignment horizontal="center" vertical="top" wrapText="1"/>
      <protection/>
    </xf>
    <xf numFmtId="3" fontId="14" fillId="33" borderId="25" xfId="60" applyNumberFormat="1" applyFont="1" applyFill="1" applyBorder="1" applyAlignment="1">
      <alignment horizontal="center" vertical="center" wrapText="1"/>
      <protection/>
    </xf>
    <xf numFmtId="3" fontId="14" fillId="0" borderId="25" xfId="60" applyNumberFormat="1" applyFont="1" applyBorder="1" applyAlignment="1">
      <alignment horizontal="center"/>
      <protection/>
    </xf>
    <xf numFmtId="3" fontId="14" fillId="35" borderId="53" xfId="60" applyNumberFormat="1" applyFont="1" applyFill="1" applyBorder="1" applyAlignment="1">
      <alignment vertical="center" wrapText="1"/>
      <protection/>
    </xf>
    <xf numFmtId="0" fontId="19" fillId="34" borderId="0" xfId="60" applyFont="1" applyFill="1">
      <alignment/>
      <protection/>
    </xf>
    <xf numFmtId="0" fontId="19" fillId="0" borderId="21" xfId="60" applyFont="1" applyBorder="1">
      <alignment/>
      <protection/>
    </xf>
    <xf numFmtId="0" fontId="8" fillId="0" borderId="22" xfId="60" applyFont="1" applyBorder="1" applyAlignment="1">
      <alignment horizontal="center" vertical="center" wrapText="1"/>
      <protection/>
    </xf>
    <xf numFmtId="3" fontId="14" fillId="34" borderId="26" xfId="60" applyNumberFormat="1" applyFont="1" applyFill="1" applyBorder="1" applyAlignment="1">
      <alignment vertical="center" wrapText="1"/>
      <protection/>
    </xf>
    <xf numFmtId="3" fontId="14" fillId="34" borderId="28" xfId="60" applyNumberFormat="1" applyFont="1" applyFill="1" applyBorder="1" applyAlignment="1">
      <alignment vertical="center" wrapText="1"/>
      <protection/>
    </xf>
    <xf numFmtId="3" fontId="15" fillId="0" borderId="28" xfId="60" applyNumberFormat="1" applyFont="1" applyBorder="1" applyAlignment="1">
      <alignment vertical="center" wrapText="1"/>
      <protection/>
    </xf>
    <xf numFmtId="3" fontId="15" fillId="34" borderId="28" xfId="60" applyNumberFormat="1" applyFont="1" applyFill="1" applyBorder="1" applyAlignment="1">
      <alignment vertical="center" wrapText="1"/>
      <protection/>
    </xf>
    <xf numFmtId="3" fontId="14" fillId="34" borderId="21" xfId="59" applyNumberFormat="1" applyFont="1" applyFill="1" applyBorder="1" applyAlignment="1">
      <alignment horizontal="center"/>
      <protection/>
    </xf>
    <xf numFmtId="0" fontId="59" fillId="34" borderId="27" xfId="59" applyFont="1" applyFill="1" applyBorder="1" applyAlignment="1">
      <alignment horizontal="center" vertical="center" wrapText="1"/>
      <protection/>
    </xf>
    <xf numFmtId="0" fontId="59" fillId="34" borderId="29" xfId="59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3" fontId="14" fillId="35" borderId="27" xfId="60" applyNumberFormat="1" applyFont="1" applyFill="1" applyBorder="1" applyAlignment="1">
      <alignment vertical="center" wrapText="1"/>
      <protection/>
    </xf>
    <xf numFmtId="3" fontId="14" fillId="35" borderId="47" xfId="60" applyNumberFormat="1" applyFont="1" applyFill="1" applyBorder="1" applyAlignment="1">
      <alignment vertical="center" wrapText="1"/>
      <protection/>
    </xf>
    <xf numFmtId="3" fontId="14" fillId="35" borderId="36" xfId="60" applyNumberFormat="1" applyFont="1" applyFill="1" applyBorder="1" applyAlignment="1">
      <alignment vertical="center" wrapText="1"/>
      <protection/>
    </xf>
    <xf numFmtId="0" fontId="15" fillId="0" borderId="54" xfId="60" applyFont="1" applyBorder="1" applyAlignment="1">
      <alignment horizontal="center"/>
      <protection/>
    </xf>
    <xf numFmtId="0" fontId="15" fillId="0" borderId="55" xfId="60" applyFont="1" applyBorder="1" applyAlignment="1">
      <alignment horizontal="center"/>
      <protection/>
    </xf>
    <xf numFmtId="0" fontId="15" fillId="0" borderId="20" xfId="60" applyFont="1" applyBorder="1" applyAlignment="1">
      <alignment horizontal="center"/>
      <protection/>
    </xf>
    <xf numFmtId="0" fontId="14" fillId="33" borderId="56" xfId="60" applyFont="1" applyFill="1" applyBorder="1" applyAlignment="1">
      <alignment horizontal="center" vertical="center"/>
      <protection/>
    </xf>
    <xf numFmtId="0" fontId="14" fillId="33" borderId="57" xfId="60" applyFont="1" applyFill="1" applyBorder="1" applyAlignment="1">
      <alignment horizontal="center" vertical="center"/>
      <protection/>
    </xf>
    <xf numFmtId="0" fontId="14" fillId="33" borderId="24" xfId="60" applyFont="1" applyFill="1" applyBorder="1" applyAlignment="1">
      <alignment horizontal="center" vertical="center"/>
      <protection/>
    </xf>
    <xf numFmtId="0" fontId="14" fillId="33" borderId="23" xfId="60" applyFont="1" applyFill="1" applyBorder="1" applyAlignment="1">
      <alignment horizontal="center" vertical="center" wrapText="1"/>
      <protection/>
    </xf>
    <xf numFmtId="3" fontId="14" fillId="33" borderId="53" xfId="60" applyNumberFormat="1" applyFont="1" applyFill="1" applyBorder="1" applyAlignment="1">
      <alignment horizontal="center" vertical="center" wrapText="1"/>
      <protection/>
    </xf>
    <xf numFmtId="3" fontId="14" fillId="33" borderId="22" xfId="60" applyNumberFormat="1" applyFont="1" applyFill="1" applyBorder="1" applyAlignment="1">
      <alignment horizontal="center" vertical="center" wrapText="1"/>
      <protection/>
    </xf>
    <xf numFmtId="0" fontId="14" fillId="33" borderId="53" xfId="60" applyFont="1" applyFill="1" applyBorder="1" applyAlignment="1">
      <alignment horizontal="center" vertical="center" wrapText="1"/>
      <protection/>
    </xf>
    <xf numFmtId="0" fontId="14" fillId="33" borderId="22" xfId="60" applyFont="1" applyFill="1" applyBorder="1" applyAlignment="1">
      <alignment horizontal="center" vertical="center" wrapText="1"/>
      <protection/>
    </xf>
    <xf numFmtId="0" fontId="14" fillId="0" borderId="53" xfId="60" applyFont="1" applyBorder="1" applyAlignment="1">
      <alignment horizontal="center"/>
      <protection/>
    </xf>
    <xf numFmtId="0" fontId="19" fillId="0" borderId="35" xfId="60" applyFont="1" applyBorder="1" applyAlignment="1">
      <alignment horizontal="center"/>
      <protection/>
    </xf>
    <xf numFmtId="0" fontId="19" fillId="0" borderId="22" xfId="60" applyFont="1" applyBorder="1" applyAlignment="1">
      <alignment horizontal="center"/>
      <protection/>
    </xf>
    <xf numFmtId="0" fontId="14" fillId="0" borderId="23" xfId="60" applyFont="1" applyBorder="1" applyAlignment="1">
      <alignment horizontal="center"/>
      <protection/>
    </xf>
    <xf numFmtId="3" fontId="14" fillId="0" borderId="23" xfId="60" applyNumberFormat="1" applyFont="1" applyBorder="1" applyAlignment="1">
      <alignment horizontal="center"/>
      <protection/>
    </xf>
    <xf numFmtId="0" fontId="15" fillId="34" borderId="0" xfId="60" applyFont="1" applyFill="1" applyAlignment="1">
      <alignment horizontal="center" vertical="top"/>
      <protection/>
    </xf>
    <xf numFmtId="0" fontId="19" fillId="0" borderId="0" xfId="60" applyFont="1" applyAlignment="1">
      <alignment horizontal="center"/>
      <protection/>
    </xf>
    <xf numFmtId="0" fontId="14" fillId="33" borderId="54" xfId="60" applyFont="1" applyFill="1" applyBorder="1" applyAlignment="1">
      <alignment horizontal="center" vertical="center"/>
      <protection/>
    </xf>
    <xf numFmtId="0" fontId="14" fillId="33" borderId="55" xfId="60" applyFont="1" applyFill="1" applyBorder="1" applyAlignment="1">
      <alignment horizontal="center" vertical="center"/>
      <protection/>
    </xf>
    <xf numFmtId="0" fontId="14" fillId="33" borderId="20" xfId="60" applyFont="1" applyFill="1" applyBorder="1" applyAlignment="1">
      <alignment horizontal="center" vertical="center"/>
      <protection/>
    </xf>
    <xf numFmtId="0" fontId="14" fillId="33" borderId="34" xfId="60" applyFont="1" applyFill="1" applyBorder="1" applyAlignment="1">
      <alignment horizontal="center" vertical="center" wrapText="1"/>
      <protection/>
    </xf>
    <xf numFmtId="0" fontId="14" fillId="33" borderId="34" xfId="60" applyFont="1" applyFill="1" applyBorder="1">
      <alignment/>
      <protection/>
    </xf>
    <xf numFmtId="0" fontId="14" fillId="33" borderId="28" xfId="60" applyFont="1" applyFill="1" applyBorder="1">
      <alignment/>
      <protection/>
    </xf>
    <xf numFmtId="3" fontId="14" fillId="33" borderId="53" xfId="60" applyNumberFormat="1" applyFont="1" applyFill="1" applyBorder="1" applyAlignment="1">
      <alignment horizontal="center" vertical="top"/>
      <protection/>
    </xf>
    <xf numFmtId="3" fontId="14" fillId="33" borderId="35" xfId="60" applyNumberFormat="1" applyFont="1" applyFill="1" applyBorder="1" applyAlignment="1">
      <alignment horizontal="center" vertical="top"/>
      <protection/>
    </xf>
    <xf numFmtId="3" fontId="14" fillId="33" borderId="22" xfId="60" applyNumberFormat="1" applyFont="1" applyFill="1" applyBorder="1" applyAlignment="1">
      <alignment horizontal="center" vertical="top"/>
      <protection/>
    </xf>
    <xf numFmtId="0" fontId="14" fillId="33" borderId="34" xfId="60" applyFont="1" applyFill="1" applyBorder="1" applyAlignment="1">
      <alignment horizontal="center" vertical="top" wrapText="1"/>
      <protection/>
    </xf>
    <xf numFmtId="0" fontId="14" fillId="33" borderId="28" xfId="60" applyFont="1" applyFill="1" applyBorder="1" applyAlignment="1">
      <alignment horizontal="center" vertical="top" wrapText="1"/>
      <protection/>
    </xf>
    <xf numFmtId="0" fontId="14" fillId="0" borderId="21" xfId="60" applyFont="1" applyBorder="1" applyAlignment="1">
      <alignment horizontal="center"/>
      <protection/>
    </xf>
    <xf numFmtId="3" fontId="14" fillId="34" borderId="0" xfId="60" applyNumberFormat="1" applyFont="1" applyFill="1" applyAlignment="1">
      <alignment horizontal="right"/>
      <protection/>
    </xf>
    <xf numFmtId="0" fontId="19" fillId="0" borderId="0" xfId="60" applyFont="1" applyAlignment="1">
      <alignment horizontal="right"/>
      <protection/>
    </xf>
    <xf numFmtId="3" fontId="15" fillId="0" borderId="23" xfId="60" applyNumberFormat="1" applyFont="1" applyBorder="1" applyAlignment="1">
      <alignment vertical="center" wrapText="1"/>
      <protection/>
    </xf>
    <xf numFmtId="0" fontId="14" fillId="0" borderId="18" xfId="60" applyFont="1" applyBorder="1" applyAlignment="1">
      <alignment horizontal="right"/>
      <protection/>
    </xf>
    <xf numFmtId="1" fontId="14" fillId="34" borderId="0" xfId="60" applyNumberFormat="1" applyFont="1" applyFill="1" applyAlignment="1">
      <alignment horizontal="right"/>
      <protection/>
    </xf>
    <xf numFmtId="3" fontId="15" fillId="0" borderId="21" xfId="60" applyNumberFormat="1" applyFont="1" applyBorder="1" applyAlignment="1">
      <alignment vertical="center" wrapText="1"/>
      <protection/>
    </xf>
    <xf numFmtId="3" fontId="14" fillId="0" borderId="21" xfId="60" applyNumberFormat="1" applyFont="1" applyBorder="1" applyAlignment="1">
      <alignment vertical="center" wrapText="1"/>
      <protection/>
    </xf>
    <xf numFmtId="3" fontId="14" fillId="34" borderId="28" xfId="60" applyNumberFormat="1" applyFont="1" applyFill="1" applyBorder="1" applyAlignment="1">
      <alignment vertical="center" wrapText="1"/>
      <protection/>
    </xf>
    <xf numFmtId="3" fontId="15" fillId="35" borderId="27" xfId="60" applyNumberFormat="1" applyFont="1" applyFill="1" applyBorder="1" applyAlignment="1">
      <alignment vertical="center" wrapText="1"/>
      <protection/>
    </xf>
    <xf numFmtId="3" fontId="15" fillId="34" borderId="26" xfId="60" applyNumberFormat="1" applyFont="1" applyFill="1" applyBorder="1" applyAlignment="1">
      <alignment vertical="center" wrapText="1"/>
      <protection/>
    </xf>
    <xf numFmtId="3" fontId="14" fillId="34" borderId="26" xfId="60" applyNumberFormat="1" applyFont="1" applyFill="1" applyBorder="1" applyAlignment="1">
      <alignment vertical="center" wrapText="1"/>
      <protection/>
    </xf>
    <xf numFmtId="3" fontId="14" fillId="34" borderId="58" xfId="60" applyNumberFormat="1" applyFont="1" applyFill="1" applyBorder="1" applyAlignment="1">
      <alignment vertical="center" wrapText="1"/>
      <protection/>
    </xf>
    <xf numFmtId="3" fontId="14" fillId="34" borderId="30" xfId="60" applyNumberFormat="1" applyFont="1" applyFill="1" applyBorder="1" applyAlignment="1">
      <alignment vertical="center" wrapText="1"/>
      <protection/>
    </xf>
    <xf numFmtId="3" fontId="14" fillId="0" borderId="27" xfId="60" applyNumberFormat="1" applyFont="1" applyBorder="1" applyAlignment="1">
      <alignment vertical="center" wrapText="1"/>
      <protection/>
    </xf>
    <xf numFmtId="3" fontId="14" fillId="0" borderId="47" xfId="60" applyNumberFormat="1" applyFont="1" applyBorder="1" applyAlignment="1">
      <alignment vertical="center" wrapText="1"/>
      <protection/>
    </xf>
    <xf numFmtId="3" fontId="14" fillId="0" borderId="36" xfId="60" applyNumberFormat="1" applyFont="1" applyBorder="1" applyAlignment="1">
      <alignment vertical="center" wrapText="1"/>
      <protection/>
    </xf>
    <xf numFmtId="3" fontId="14" fillId="34" borderId="47" xfId="60" applyNumberFormat="1" applyFont="1" applyFill="1" applyBorder="1" applyAlignment="1">
      <alignment horizontal="right" vertical="center"/>
      <protection/>
    </xf>
    <xf numFmtId="3" fontId="14" fillId="34" borderId="36" xfId="60" applyNumberFormat="1" applyFont="1" applyFill="1" applyBorder="1" applyAlignment="1">
      <alignment horizontal="right" vertical="center"/>
      <protection/>
    </xf>
    <xf numFmtId="3" fontId="15" fillId="34" borderId="47" xfId="60" applyNumberFormat="1" applyFont="1" applyFill="1" applyBorder="1" applyAlignment="1">
      <alignment vertical="center" wrapText="1"/>
      <protection/>
    </xf>
    <xf numFmtId="3" fontId="15" fillId="34" borderId="36" xfId="60" applyNumberFormat="1" applyFont="1" applyFill="1" applyBorder="1" applyAlignment="1">
      <alignment vertical="center" wrapText="1"/>
      <protection/>
    </xf>
    <xf numFmtId="0" fontId="15" fillId="0" borderId="59" xfId="60" applyFont="1" applyBorder="1" applyAlignment="1">
      <alignment horizontal="center" vertical="center" wrapText="1"/>
      <protection/>
    </xf>
    <xf numFmtId="0" fontId="15" fillId="0" borderId="60" xfId="60" applyFont="1" applyBorder="1" applyAlignment="1">
      <alignment horizontal="center" vertical="center" wrapText="1"/>
      <protection/>
    </xf>
    <xf numFmtId="0" fontId="15" fillId="0" borderId="61" xfId="60" applyFont="1" applyBorder="1" applyAlignment="1">
      <alignment horizontal="center" vertical="center" wrapText="1"/>
      <protection/>
    </xf>
    <xf numFmtId="3" fontId="15" fillId="0" borderId="26" xfId="60" applyNumberFormat="1" applyFont="1" applyBorder="1" applyAlignment="1">
      <alignment vertical="center" wrapText="1"/>
      <protection/>
    </xf>
    <xf numFmtId="3" fontId="14" fillId="0" borderId="59" xfId="60" applyNumberFormat="1" applyFont="1" applyBorder="1" applyAlignment="1">
      <alignment vertical="center" wrapText="1"/>
      <protection/>
    </xf>
    <xf numFmtId="3" fontId="14" fillId="0" borderId="61" xfId="60" applyNumberFormat="1" applyFont="1" applyBorder="1" applyAlignment="1">
      <alignment vertical="center" wrapText="1"/>
      <protection/>
    </xf>
    <xf numFmtId="3" fontId="15" fillId="0" borderId="27" xfId="60" applyNumberFormat="1" applyFont="1" applyBorder="1" applyAlignment="1">
      <alignment vertical="center" wrapText="1"/>
      <protection/>
    </xf>
    <xf numFmtId="0" fontId="15" fillId="0" borderId="53" xfId="60" applyFont="1" applyBorder="1" applyAlignment="1">
      <alignment horizontal="center"/>
      <protection/>
    </xf>
    <xf numFmtId="0" fontId="15" fillId="0" borderId="35" xfId="60" applyFont="1" applyBorder="1" applyAlignment="1">
      <alignment horizontal="center"/>
      <protection/>
    </xf>
    <xf numFmtId="0" fontId="15" fillId="0" borderId="22" xfId="60" applyFont="1" applyBorder="1" applyAlignment="1">
      <alignment horizontal="center"/>
      <protection/>
    </xf>
    <xf numFmtId="4" fontId="14" fillId="34" borderId="18" xfId="60" applyNumberFormat="1" applyFont="1" applyFill="1" applyBorder="1" applyAlignment="1">
      <alignment horizontal="right"/>
      <protection/>
    </xf>
    <xf numFmtId="4" fontId="14" fillId="34" borderId="62" xfId="60" applyNumberFormat="1" applyFont="1" applyFill="1" applyBorder="1" applyAlignment="1">
      <alignment horizontal="right"/>
      <protection/>
    </xf>
    <xf numFmtId="4" fontId="14" fillId="34" borderId="0" xfId="60" applyNumberFormat="1" applyFont="1" applyFill="1" applyAlignment="1">
      <alignment horizontal="right"/>
      <protection/>
    </xf>
    <xf numFmtId="0" fontId="14" fillId="34" borderId="0" xfId="60" applyFont="1" applyFill="1" applyAlignment="1">
      <alignment horizontal="center"/>
      <protection/>
    </xf>
    <xf numFmtId="0" fontId="15" fillId="34" borderId="0" xfId="60" applyFont="1" applyFill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0" fontId="14" fillId="33" borderId="54" xfId="60" applyFont="1" applyFill="1" applyBorder="1" applyAlignment="1">
      <alignment horizontal="center" vertical="center"/>
      <protection/>
    </xf>
    <xf numFmtId="0" fontId="14" fillId="33" borderId="55" xfId="60" applyFont="1" applyFill="1" applyBorder="1" applyAlignment="1">
      <alignment horizontal="center" vertical="center"/>
      <protection/>
    </xf>
    <xf numFmtId="0" fontId="14" fillId="33" borderId="20" xfId="60" applyFont="1" applyFill="1" applyBorder="1" applyAlignment="1">
      <alignment horizontal="center" vertical="center"/>
      <protection/>
    </xf>
    <xf numFmtId="0" fontId="14" fillId="33" borderId="56" xfId="60" applyFont="1" applyFill="1" applyBorder="1" applyAlignment="1">
      <alignment horizontal="center" vertical="center"/>
      <protection/>
    </xf>
    <xf numFmtId="0" fontId="14" fillId="33" borderId="57" xfId="60" applyFont="1" applyFill="1" applyBorder="1" applyAlignment="1">
      <alignment horizontal="center" vertical="center"/>
      <protection/>
    </xf>
    <xf numFmtId="0" fontId="14" fillId="33" borderId="24" xfId="60" applyFont="1" applyFill="1" applyBorder="1" applyAlignment="1">
      <alignment horizontal="center" vertical="center"/>
      <protection/>
    </xf>
    <xf numFmtId="0" fontId="14" fillId="33" borderId="34" xfId="60" applyFont="1" applyFill="1" applyBorder="1" applyAlignment="1">
      <alignment horizontal="center" vertical="top" wrapText="1"/>
      <protection/>
    </xf>
    <xf numFmtId="0" fontId="14" fillId="33" borderId="29" xfId="60" applyFont="1" applyFill="1" applyBorder="1" applyAlignment="1">
      <alignment horizontal="center" vertical="top" wrapText="1"/>
      <protection/>
    </xf>
    <xf numFmtId="4" fontId="14" fillId="33" borderId="53" xfId="60" applyNumberFormat="1" applyFont="1" applyFill="1" applyBorder="1" applyAlignment="1">
      <alignment horizontal="center" vertical="center" wrapText="1"/>
      <protection/>
    </xf>
    <xf numFmtId="4" fontId="14" fillId="33" borderId="22" xfId="60" applyNumberFormat="1" applyFont="1" applyFill="1" applyBorder="1" applyAlignment="1">
      <alignment horizontal="center" vertical="center" wrapText="1"/>
      <protection/>
    </xf>
    <xf numFmtId="0" fontId="15" fillId="0" borderId="53" xfId="60" applyFont="1" applyBorder="1" applyAlignment="1">
      <alignment horizontal="center" vertical="center" wrapText="1"/>
      <protection/>
    </xf>
    <xf numFmtId="0" fontId="15" fillId="0" borderId="35" xfId="60" applyFont="1" applyBorder="1" applyAlignment="1">
      <alignment horizontal="center" vertical="center" wrapText="1"/>
      <protection/>
    </xf>
    <xf numFmtId="0" fontId="15" fillId="0" borderId="22" xfId="60" applyFont="1" applyBorder="1" applyAlignment="1">
      <alignment horizontal="center" vertical="center" wrapText="1"/>
      <protection/>
    </xf>
    <xf numFmtId="0" fontId="14" fillId="0" borderId="21" xfId="60" applyFont="1" applyBorder="1" applyAlignment="1">
      <alignment horizontal="center" vertical="center" wrapText="1"/>
      <protection/>
    </xf>
    <xf numFmtId="0" fontId="15" fillId="34" borderId="53" xfId="60" applyFont="1" applyFill="1" applyBorder="1" applyAlignment="1">
      <alignment horizontal="center" vertical="center" wrapText="1"/>
      <protection/>
    </xf>
    <xf numFmtId="0" fontId="15" fillId="34" borderId="35" xfId="60" applyFont="1" applyFill="1" applyBorder="1" applyAlignment="1">
      <alignment horizontal="center" vertical="center" wrapText="1"/>
      <protection/>
    </xf>
    <xf numFmtId="0" fontId="15" fillId="34" borderId="22" xfId="60" applyFont="1" applyFill="1" applyBorder="1" applyAlignment="1">
      <alignment horizontal="center" vertical="center" wrapText="1"/>
      <protection/>
    </xf>
    <xf numFmtId="0" fontId="15" fillId="34" borderId="53" xfId="60" applyFont="1" applyFill="1" applyBorder="1" applyAlignment="1">
      <alignment horizontal="center" vertical="top" wrapText="1"/>
      <protection/>
    </xf>
    <xf numFmtId="0" fontId="15" fillId="34" borderId="35" xfId="60" applyFont="1" applyFill="1" applyBorder="1" applyAlignment="1">
      <alignment horizontal="center" vertical="top" wrapText="1"/>
      <protection/>
    </xf>
    <xf numFmtId="0" fontId="15" fillId="34" borderId="22" xfId="60" applyFont="1" applyFill="1" applyBorder="1" applyAlignment="1">
      <alignment horizontal="center" vertical="top" wrapText="1"/>
      <protection/>
    </xf>
    <xf numFmtId="3" fontId="14" fillId="34" borderId="0" xfId="58" applyNumberFormat="1" applyFont="1" applyFill="1" applyAlignment="1">
      <alignment horizontal="right"/>
      <protection/>
    </xf>
    <xf numFmtId="0" fontId="14" fillId="34" borderId="18" xfId="59" applyFont="1" applyFill="1" applyBorder="1" applyAlignment="1">
      <alignment horizontal="center"/>
      <protection/>
    </xf>
    <xf numFmtId="0" fontId="14" fillId="34" borderId="62" xfId="59" applyFont="1" applyFill="1" applyBorder="1" applyAlignment="1">
      <alignment horizontal="center"/>
      <protection/>
    </xf>
    <xf numFmtId="0" fontId="14" fillId="34" borderId="0" xfId="59" applyFont="1" applyFill="1" applyAlignment="1">
      <alignment horizontal="center"/>
      <protection/>
    </xf>
    <xf numFmtId="0" fontId="14" fillId="34" borderId="34" xfId="59" applyFont="1" applyFill="1" applyBorder="1" applyAlignment="1">
      <alignment horizontal="center" vertical="center" wrapText="1"/>
      <protection/>
    </xf>
    <xf numFmtId="0" fontId="14" fillId="34" borderId="27" xfId="59" applyFont="1" applyFill="1" applyBorder="1" applyAlignment="1">
      <alignment horizontal="center" vertical="center" wrapText="1"/>
      <protection/>
    </xf>
    <xf numFmtId="3" fontId="14" fillId="34" borderId="26" xfId="59" applyNumberFormat="1" applyFont="1" applyFill="1" applyBorder="1" applyAlignment="1">
      <alignment wrapText="1"/>
      <protection/>
    </xf>
    <xf numFmtId="3" fontId="14" fillId="34" borderId="27" xfId="59" applyNumberFormat="1" applyFont="1" applyFill="1" applyBorder="1" applyAlignment="1">
      <alignment wrapText="1"/>
      <protection/>
    </xf>
    <xf numFmtId="0" fontId="15" fillId="34" borderId="34" xfId="59" applyFont="1" applyFill="1" applyBorder="1" applyAlignment="1">
      <alignment horizontal="center" vertical="center" wrapText="1"/>
      <protection/>
    </xf>
    <xf numFmtId="0" fontId="15" fillId="34" borderId="34" xfId="59" applyFont="1" applyFill="1" applyBorder="1" applyAlignment="1">
      <alignment vertical="center" wrapText="1"/>
      <protection/>
    </xf>
    <xf numFmtId="0" fontId="15" fillId="34" borderId="27" xfId="59" applyFont="1" applyFill="1" applyBorder="1" applyAlignment="1">
      <alignment vertical="center" wrapText="1"/>
      <protection/>
    </xf>
    <xf numFmtId="0" fontId="14" fillId="34" borderId="27" xfId="59" applyFont="1" applyFill="1" applyBorder="1" applyAlignment="1">
      <alignment vertical="center" wrapText="1"/>
      <protection/>
    </xf>
    <xf numFmtId="0" fontId="15" fillId="34" borderId="27" xfId="59" applyFont="1" applyFill="1" applyBorder="1" applyAlignment="1">
      <alignment horizontal="center" vertical="center" wrapText="1"/>
      <protection/>
    </xf>
    <xf numFmtId="0" fontId="15" fillId="34" borderId="34" xfId="59" applyFont="1" applyFill="1" applyBorder="1" applyAlignment="1">
      <alignment horizontal="left" vertical="center" wrapText="1"/>
      <protection/>
    </xf>
    <xf numFmtId="0" fontId="15" fillId="34" borderId="27" xfId="59" applyFont="1" applyFill="1" applyBorder="1" applyAlignment="1">
      <alignment horizontal="left" vertical="center" wrapText="1"/>
      <protection/>
    </xf>
    <xf numFmtId="4" fontId="14" fillId="34" borderId="0" xfId="59" applyNumberFormat="1" applyFont="1" applyFill="1" applyAlignment="1">
      <alignment horizontal="right"/>
      <protection/>
    </xf>
    <xf numFmtId="0" fontId="14" fillId="33" borderId="19" xfId="59" applyFont="1" applyFill="1" applyBorder="1" applyAlignment="1">
      <alignment horizontal="center" vertical="center" wrapText="1"/>
      <protection/>
    </xf>
    <xf numFmtId="0" fontId="14" fillId="0" borderId="23" xfId="59" applyFont="1" applyBorder="1" applyAlignment="1">
      <alignment horizontal="center" vertical="center" wrapText="1"/>
      <protection/>
    </xf>
    <xf numFmtId="0" fontId="14" fillId="33" borderId="63" xfId="59" applyFont="1" applyFill="1" applyBorder="1" applyAlignment="1">
      <alignment horizontal="center" vertical="center"/>
      <protection/>
    </xf>
    <xf numFmtId="0" fontId="14" fillId="33" borderId="64" xfId="59" applyFont="1" applyFill="1" applyBorder="1" applyAlignment="1">
      <alignment horizontal="center" vertical="center"/>
      <protection/>
    </xf>
    <xf numFmtId="0" fontId="14" fillId="33" borderId="65" xfId="59" applyFont="1" applyFill="1" applyBorder="1" applyAlignment="1">
      <alignment horizontal="center" vertical="center"/>
      <protection/>
    </xf>
    <xf numFmtId="0" fontId="14" fillId="33" borderId="66" xfId="59" applyFont="1" applyFill="1" applyBorder="1" applyAlignment="1">
      <alignment horizontal="center" vertical="center"/>
      <protection/>
    </xf>
    <xf numFmtId="0" fontId="14" fillId="33" borderId="34" xfId="59" applyFont="1" applyFill="1" applyBorder="1" applyAlignment="1">
      <alignment horizontal="center" vertical="center" wrapText="1"/>
      <protection/>
    </xf>
    <xf numFmtId="0" fontId="14" fillId="33" borderId="29" xfId="59" applyFont="1" applyFill="1" applyBorder="1" applyAlignment="1">
      <alignment horizontal="center" vertical="center" wrapText="1"/>
      <protection/>
    </xf>
    <xf numFmtId="4" fontId="14" fillId="33" borderId="32" xfId="59" applyNumberFormat="1" applyFont="1" applyFill="1" applyBorder="1" applyAlignment="1">
      <alignment horizontal="center"/>
      <protection/>
    </xf>
    <xf numFmtId="4" fontId="14" fillId="33" borderId="67" xfId="59" applyNumberFormat="1" applyFont="1" applyFill="1" applyBorder="1" applyAlignment="1">
      <alignment horizontal="center"/>
      <protection/>
    </xf>
    <xf numFmtId="0" fontId="14" fillId="34" borderId="32" xfId="59" applyFont="1" applyFill="1" applyBorder="1" applyAlignment="1">
      <alignment horizontal="center"/>
      <protection/>
    </xf>
    <xf numFmtId="0" fontId="14" fillId="34" borderId="33" xfId="59" applyFont="1" applyFill="1" applyBorder="1" applyAlignment="1">
      <alignment horizontal="center"/>
      <protection/>
    </xf>
    <xf numFmtId="4" fontId="14" fillId="34" borderId="18" xfId="58" applyNumberFormat="1" applyFont="1" applyFill="1" applyBorder="1" applyAlignment="1">
      <alignment horizontal="right"/>
      <protection/>
    </xf>
    <xf numFmtId="0" fontId="15" fillId="34" borderId="0" xfId="59" applyFont="1" applyFill="1" applyAlignment="1">
      <alignment horizontal="center"/>
      <protection/>
    </xf>
    <xf numFmtId="0" fontId="15" fillId="34" borderId="0" xfId="59" applyFont="1" applyFill="1" applyAlignment="1">
      <alignment horizontal="center" vertical="top"/>
      <protection/>
    </xf>
    <xf numFmtId="0" fontId="12" fillId="35" borderId="48" xfId="0" applyNumberFormat="1" applyFont="1" applyFill="1" applyBorder="1" applyAlignment="1">
      <alignment horizontal="center"/>
    </xf>
    <xf numFmtId="171" fontId="12" fillId="35" borderId="42" xfId="42" applyFont="1" applyFill="1" applyBorder="1" applyAlignment="1">
      <alignment horizontal="center"/>
    </xf>
    <xf numFmtId="0" fontId="1" fillId="35" borderId="0" xfId="0" applyFont="1" applyFill="1" applyBorder="1" applyAlignment="1">
      <alignment horizontal="right"/>
    </xf>
    <xf numFmtId="172" fontId="0" fillId="35" borderId="0" xfId="42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172" fontId="0" fillId="0" borderId="68" xfId="42" applyNumberFormat="1" applyFont="1" applyFill="1" applyBorder="1" applyAlignment="1">
      <alignment horizontal="center"/>
    </xf>
    <xf numFmtId="172" fontId="0" fillId="0" borderId="69" xfId="42" applyNumberFormat="1" applyFont="1" applyFill="1" applyBorder="1" applyAlignment="1">
      <alignment horizontal="center"/>
    </xf>
    <xf numFmtId="0" fontId="1" fillId="35" borderId="62" xfId="0" applyFont="1" applyFill="1" applyBorder="1" applyAlignment="1">
      <alignment horizontal="right"/>
    </xf>
    <xf numFmtId="49" fontId="0" fillId="0" borderId="70" xfId="0" applyNumberFormat="1" applyFont="1" applyFill="1" applyBorder="1" applyAlignment="1">
      <alignment horizontal="center"/>
    </xf>
    <xf numFmtId="49" fontId="0" fillId="0" borderId="68" xfId="0" applyNumberFormat="1" applyFont="1" applyFill="1" applyBorder="1" applyAlignment="1">
      <alignment horizontal="center"/>
    </xf>
    <xf numFmtId="0" fontId="4" fillId="0" borderId="71" xfId="0" applyFont="1" applyFill="1" applyBorder="1" applyAlignment="1">
      <alignment horizontal="justify"/>
    </xf>
    <xf numFmtId="0" fontId="4" fillId="0" borderId="50" xfId="0" applyFont="1" applyFill="1" applyBorder="1" applyAlignment="1">
      <alignment horizontal="justify"/>
    </xf>
    <xf numFmtId="0" fontId="4" fillId="0" borderId="7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172" fontId="0" fillId="0" borderId="73" xfId="42" applyNumberFormat="1" applyFont="1" applyFill="1" applyBorder="1" applyAlignment="1">
      <alignment horizontal="center"/>
    </xf>
    <xf numFmtId="172" fontId="0" fillId="0" borderId="74" xfId="42" applyNumberFormat="1" applyFont="1" applyFill="1" applyBorder="1" applyAlignment="1">
      <alignment horizontal="center"/>
    </xf>
    <xf numFmtId="49" fontId="0" fillId="0" borderId="75" xfId="0" applyNumberFormat="1" applyFont="1" applyFill="1" applyBorder="1" applyAlignment="1">
      <alignment horizontal="center"/>
    </xf>
    <xf numFmtId="49" fontId="0" fillId="0" borderId="73" xfId="0" applyNumberFormat="1" applyFont="1" applyFill="1" applyBorder="1" applyAlignment="1">
      <alignment horizontal="center"/>
    </xf>
    <xf numFmtId="0" fontId="0" fillId="0" borderId="76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77" xfId="0" applyFont="1" applyFill="1" applyBorder="1" applyAlignment="1">
      <alignment horizontal="left"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justify"/>
    </xf>
    <xf numFmtId="0" fontId="4" fillId="0" borderId="48" xfId="0" applyFont="1" applyFill="1" applyBorder="1" applyAlignment="1">
      <alignment horizontal="justify"/>
    </xf>
    <xf numFmtId="0" fontId="4" fillId="0" borderId="76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172" fontId="0" fillId="0" borderId="73" xfId="42" applyNumberFormat="1" applyFont="1" applyFill="1" applyBorder="1" applyAlignment="1" applyProtection="1">
      <alignment horizontal="center"/>
      <protection locked="0"/>
    </xf>
    <xf numFmtId="172" fontId="0" fillId="0" borderId="74" xfId="42" applyNumberFormat="1" applyFont="1" applyFill="1" applyBorder="1" applyAlignment="1" applyProtection="1">
      <alignment horizontal="center"/>
      <protection locked="0"/>
    </xf>
    <xf numFmtId="0" fontId="0" fillId="0" borderId="76" xfId="0" applyFont="1" applyFill="1" applyBorder="1" applyAlignment="1">
      <alignment horizontal="justify"/>
    </xf>
    <xf numFmtId="0" fontId="0" fillId="0" borderId="48" xfId="0" applyFont="1" applyFill="1" applyBorder="1" applyAlignment="1">
      <alignment horizontal="justify"/>
    </xf>
    <xf numFmtId="0" fontId="4" fillId="0" borderId="76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77" xfId="0" applyFont="1" applyFill="1" applyBorder="1" applyAlignment="1">
      <alignment horizontal="left"/>
    </xf>
    <xf numFmtId="0" fontId="4" fillId="0" borderId="77" xfId="0" applyFont="1" applyFill="1" applyBorder="1" applyAlignment="1">
      <alignment horizontal="justify"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172" fontId="0" fillId="0" borderId="80" xfId="42" applyNumberFormat="1" applyFont="1" applyFill="1" applyBorder="1" applyAlignment="1">
      <alignment horizontal="center"/>
    </xf>
    <xf numFmtId="172" fontId="0" fillId="0" borderId="81" xfId="42" applyNumberFormat="1" applyFont="1" applyFill="1" applyBorder="1" applyAlignment="1">
      <alignment horizontal="center"/>
    </xf>
    <xf numFmtId="49" fontId="0" fillId="0" borderId="82" xfId="0" applyNumberFormat="1" applyFont="1" applyFill="1" applyBorder="1" applyAlignment="1">
      <alignment horizontal="center"/>
    </xf>
    <xf numFmtId="49" fontId="0" fillId="0" borderId="80" xfId="0" applyNumberFormat="1" applyFont="1" applyFill="1" applyBorder="1" applyAlignment="1">
      <alignment horizontal="center"/>
    </xf>
    <xf numFmtId="0" fontId="4" fillId="0" borderId="83" xfId="0" applyFont="1" applyFill="1" applyBorder="1" applyAlignment="1">
      <alignment horizontal="left"/>
    </xf>
    <xf numFmtId="0" fontId="4" fillId="0" borderId="84" xfId="0" applyFont="1" applyFill="1" applyBorder="1" applyAlignment="1">
      <alignment horizontal="left"/>
    </xf>
    <xf numFmtId="0" fontId="4" fillId="0" borderId="85" xfId="0" applyFont="1" applyFill="1" applyBorder="1" applyAlignment="1">
      <alignment horizontal="left"/>
    </xf>
    <xf numFmtId="0" fontId="4" fillId="0" borderId="83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172" fontId="0" fillId="0" borderId="71" xfId="42" applyNumberFormat="1" applyFont="1" applyFill="1" applyBorder="1" applyAlignment="1">
      <alignment horizontal="center"/>
    </xf>
    <xf numFmtId="172" fontId="0" fillId="0" borderId="50" xfId="42" applyNumberFormat="1" applyFont="1" applyFill="1" applyBorder="1" applyAlignment="1">
      <alignment horizontal="center"/>
    </xf>
    <xf numFmtId="172" fontId="0" fillId="0" borderId="51" xfId="42" applyNumberFormat="1" applyFont="1" applyFill="1" applyBorder="1" applyAlignment="1">
      <alignment horizontal="center"/>
    </xf>
    <xf numFmtId="0" fontId="4" fillId="0" borderId="71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4" fillId="0" borderId="72" xfId="0" applyFont="1" applyFill="1" applyBorder="1" applyAlignment="1">
      <alignment horizontal="left"/>
    </xf>
    <xf numFmtId="0" fontId="0" fillId="0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172" fontId="0" fillId="0" borderId="76" xfId="42" applyNumberFormat="1" applyFont="1" applyFill="1" applyBorder="1" applyAlignment="1">
      <alignment horizontal="center"/>
    </xf>
    <xf numFmtId="172" fontId="0" fillId="0" borderId="48" xfId="42" applyNumberFormat="1" applyFont="1" applyFill="1" applyBorder="1" applyAlignment="1">
      <alignment horizontal="center"/>
    </xf>
    <xf numFmtId="172" fontId="0" fillId="0" borderId="49" xfId="42" applyNumberFormat="1" applyFont="1" applyFill="1" applyBorder="1" applyAlignment="1">
      <alignment horizontal="center"/>
    </xf>
    <xf numFmtId="0" fontId="0" fillId="0" borderId="77" xfId="0" applyFont="1" applyFill="1" applyBorder="1" applyAlignment="1">
      <alignment horizontal="justify"/>
    </xf>
    <xf numFmtId="0" fontId="0" fillId="0" borderId="9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0" fontId="4" fillId="0" borderId="97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0" fontId="9" fillId="0" borderId="95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103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9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94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5" fillId="35" borderId="0" xfId="0" applyFont="1" applyFill="1" applyAlignment="1">
      <alignment horizontal="right"/>
    </xf>
    <xf numFmtId="0" fontId="1" fillId="35" borderId="42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3" fontId="14" fillId="0" borderId="104" xfId="44" applyNumberFormat="1" applyFont="1" applyBorder="1" applyAlignment="1" applyProtection="1">
      <alignment horizontal="right" vertical="center"/>
      <protection locked="0"/>
    </xf>
    <xf numFmtId="3" fontId="14" fillId="0" borderId="105" xfId="44" applyNumberFormat="1" applyFont="1" applyBorder="1" applyAlignment="1" applyProtection="1">
      <alignment horizontal="right" vertical="center"/>
      <protection locked="0"/>
    </xf>
    <xf numFmtId="3" fontId="14" fillId="0" borderId="106" xfId="44" applyNumberFormat="1" applyFont="1" applyBorder="1" applyAlignment="1" applyProtection="1">
      <alignment horizontal="right" vertical="center"/>
      <protection locked="0"/>
    </xf>
    <xf numFmtId="3" fontId="14" fillId="0" borderId="107" xfId="44" applyNumberFormat="1" applyFont="1" applyBorder="1" applyAlignment="1" applyProtection="1">
      <alignment horizontal="right" vertical="center"/>
      <protection locked="0"/>
    </xf>
    <xf numFmtId="3" fontId="14" fillId="0" borderId="71" xfId="44" applyNumberFormat="1" applyFont="1" applyBorder="1" applyAlignment="1" applyProtection="1">
      <alignment horizontal="right" vertical="center"/>
      <protection locked="0"/>
    </xf>
    <xf numFmtId="3" fontId="14" fillId="0" borderId="50" xfId="44" applyNumberFormat="1" applyFont="1" applyBorder="1" applyAlignment="1" applyProtection="1">
      <alignment horizontal="right" vertical="center"/>
      <protection locked="0"/>
    </xf>
    <xf numFmtId="3" fontId="14" fillId="0" borderId="72" xfId="44" applyNumberFormat="1" applyFont="1" applyBorder="1" applyAlignment="1" applyProtection="1">
      <alignment horizontal="right" vertical="center"/>
      <protection locked="0"/>
    </xf>
    <xf numFmtId="3" fontId="14" fillId="0" borderId="108" xfId="44" applyNumberFormat="1" applyFont="1" applyBorder="1" applyAlignment="1" applyProtection="1">
      <alignment horizontal="right" vertical="center"/>
      <protection locked="0"/>
    </xf>
    <xf numFmtId="0" fontId="15" fillId="34" borderId="105" xfId="59" applyFont="1" applyFill="1" applyBorder="1" applyAlignment="1">
      <alignment vertical="center" wrapText="1"/>
      <protection/>
    </xf>
    <xf numFmtId="0" fontId="15" fillId="34" borderId="106" xfId="59" applyFont="1" applyFill="1" applyBorder="1" applyAlignment="1">
      <alignment vertical="center" wrapText="1"/>
      <protection/>
    </xf>
    <xf numFmtId="0" fontId="15" fillId="34" borderId="104" xfId="59" applyFont="1" applyFill="1" applyBorder="1" applyAlignment="1">
      <alignment horizontal="center" vertical="center"/>
      <protection/>
    </xf>
    <xf numFmtId="0" fontId="15" fillId="34" borderId="106" xfId="59" applyFont="1" applyFill="1" applyBorder="1" applyAlignment="1">
      <alignment horizontal="center" vertical="center"/>
      <protection/>
    </xf>
    <xf numFmtId="3" fontId="14" fillId="0" borderId="76" xfId="44" applyNumberFormat="1" applyFont="1" applyBorder="1" applyAlignment="1" applyProtection="1">
      <alignment horizontal="right" vertical="center"/>
      <protection locked="0"/>
    </xf>
    <xf numFmtId="3" fontId="14" fillId="0" borderId="48" xfId="44" applyNumberFormat="1" applyFont="1" applyBorder="1" applyAlignment="1" applyProtection="1">
      <alignment horizontal="right" vertical="center"/>
      <protection locked="0"/>
    </xf>
    <xf numFmtId="3" fontId="14" fillId="0" borderId="36" xfId="44" applyNumberFormat="1" applyFont="1" applyBorder="1" applyAlignment="1" applyProtection="1">
      <alignment horizontal="right" vertical="center"/>
      <protection locked="0"/>
    </xf>
    <xf numFmtId="0" fontId="14" fillId="34" borderId="50" xfId="59" applyFont="1" applyFill="1" applyBorder="1" applyAlignment="1">
      <alignment vertical="center" wrapText="1"/>
      <protection/>
    </xf>
    <xf numFmtId="0" fontId="14" fillId="34" borderId="51" xfId="59" applyFont="1" applyFill="1" applyBorder="1" applyAlignment="1">
      <alignment vertical="center" wrapText="1"/>
      <protection/>
    </xf>
    <xf numFmtId="0" fontId="14" fillId="34" borderId="109" xfId="59" applyFont="1" applyFill="1" applyBorder="1" applyAlignment="1">
      <alignment horizontal="center" vertical="center"/>
      <protection/>
    </xf>
    <xf numFmtId="0" fontId="14" fillId="34" borderId="51" xfId="59" applyFont="1" applyFill="1" applyBorder="1" applyAlignment="1">
      <alignment horizontal="center" vertical="center"/>
      <protection/>
    </xf>
    <xf numFmtId="3" fontId="14" fillId="0" borderId="109" xfId="44" applyNumberFormat="1" applyFont="1" applyBorder="1" applyAlignment="1" applyProtection="1">
      <alignment horizontal="right" vertical="center"/>
      <protection locked="0"/>
    </xf>
    <xf numFmtId="0" fontId="14" fillId="34" borderId="48" xfId="59" applyFont="1" applyFill="1" applyBorder="1" applyAlignment="1">
      <alignment vertical="center" wrapText="1"/>
      <protection/>
    </xf>
    <xf numFmtId="0" fontId="14" fillId="34" borderId="49" xfId="59" applyFont="1" applyFill="1" applyBorder="1" applyAlignment="1">
      <alignment vertical="center" wrapText="1"/>
      <protection/>
    </xf>
    <xf numFmtId="0" fontId="14" fillId="34" borderId="110" xfId="59" applyFont="1" applyFill="1" applyBorder="1" applyAlignment="1">
      <alignment horizontal="center" vertical="center"/>
      <protection/>
    </xf>
    <xf numFmtId="0" fontId="14" fillId="34" borderId="49" xfId="59" applyFont="1" applyFill="1" applyBorder="1" applyAlignment="1">
      <alignment horizontal="center" vertical="center"/>
      <protection/>
    </xf>
    <xf numFmtId="3" fontId="14" fillId="0" borderId="110" xfId="44" applyNumberFormat="1" applyFont="1" applyBorder="1" applyAlignment="1" applyProtection="1">
      <alignment horizontal="right" vertical="center"/>
      <protection locked="0"/>
    </xf>
    <xf numFmtId="3" fontId="14" fillId="0" borderId="77" xfId="44" applyNumberFormat="1" applyFont="1" applyBorder="1" applyAlignment="1" applyProtection="1">
      <alignment horizontal="right" vertical="center"/>
      <protection locked="0"/>
    </xf>
    <xf numFmtId="3" fontId="14" fillId="0" borderId="83" xfId="44" applyNumberFormat="1" applyFont="1" applyBorder="1" applyAlignment="1" applyProtection="1">
      <alignment horizontal="right" vertical="center"/>
      <protection locked="0"/>
    </xf>
    <xf numFmtId="3" fontId="14" fillId="0" borderId="84" xfId="44" applyNumberFormat="1" applyFont="1" applyBorder="1" applyAlignment="1" applyProtection="1">
      <alignment horizontal="right" vertical="center"/>
      <protection locked="0"/>
    </xf>
    <xf numFmtId="3" fontId="14" fillId="0" borderId="85" xfId="44" applyNumberFormat="1" applyFont="1" applyBorder="1" applyAlignment="1" applyProtection="1">
      <alignment horizontal="right" vertical="center"/>
      <protection locked="0"/>
    </xf>
    <xf numFmtId="3" fontId="14" fillId="0" borderId="111" xfId="44" applyNumberFormat="1" applyFont="1" applyBorder="1" applyAlignment="1" applyProtection="1">
      <alignment horizontal="right" vertical="center"/>
      <protection locked="0"/>
    </xf>
    <xf numFmtId="3" fontId="14" fillId="0" borderId="112" xfId="44" applyNumberFormat="1" applyFont="1" applyBorder="1" applyAlignment="1" applyProtection="1">
      <alignment horizontal="right" vertical="center"/>
      <protection locked="0"/>
    </xf>
    <xf numFmtId="3" fontId="14" fillId="0" borderId="88" xfId="44" applyNumberFormat="1" applyFont="1" applyBorder="1" applyAlignment="1" applyProtection="1">
      <alignment horizontal="right" vertical="center"/>
      <protection locked="0"/>
    </xf>
    <xf numFmtId="3" fontId="14" fillId="0" borderId="113" xfId="44" applyNumberFormat="1" applyFont="1" applyBorder="1" applyAlignment="1" applyProtection="1">
      <alignment horizontal="right" vertical="center"/>
      <protection locked="0"/>
    </xf>
    <xf numFmtId="3" fontId="14" fillId="0" borderId="114" xfId="44" applyNumberFormat="1" applyFont="1" applyBorder="1" applyAlignment="1" applyProtection="1">
      <alignment horizontal="right" vertical="center"/>
      <protection locked="0"/>
    </xf>
    <xf numFmtId="0" fontId="14" fillId="34" borderId="84" xfId="59" applyFont="1" applyFill="1" applyBorder="1" applyAlignment="1">
      <alignment vertical="center" wrapText="1"/>
      <protection/>
    </xf>
    <xf numFmtId="0" fontId="14" fillId="34" borderId="115" xfId="59" applyFont="1" applyFill="1" applyBorder="1" applyAlignment="1">
      <alignment vertical="center" wrapText="1"/>
      <protection/>
    </xf>
    <xf numFmtId="0" fontId="14" fillId="34" borderId="116" xfId="59" applyFont="1" applyFill="1" applyBorder="1" applyAlignment="1">
      <alignment horizontal="center" vertical="center"/>
      <protection/>
    </xf>
    <xf numFmtId="0" fontId="14" fillId="34" borderId="115" xfId="59" applyFont="1" applyFill="1" applyBorder="1" applyAlignment="1">
      <alignment horizontal="center" vertical="center"/>
      <protection/>
    </xf>
    <xf numFmtId="3" fontId="14" fillId="0" borderId="116" xfId="44" applyNumberFormat="1" applyFont="1" applyBorder="1" applyAlignment="1" applyProtection="1">
      <alignment horizontal="right" vertical="center"/>
      <protection locked="0"/>
    </xf>
    <xf numFmtId="0" fontId="15" fillId="34" borderId="88" xfId="59" applyFont="1" applyFill="1" applyBorder="1" applyAlignment="1">
      <alignment vertical="center" wrapText="1"/>
      <protection/>
    </xf>
    <xf numFmtId="0" fontId="15" fillId="34" borderId="113" xfId="59" applyFont="1" applyFill="1" applyBorder="1" applyAlignment="1">
      <alignment vertical="center" wrapText="1"/>
      <protection/>
    </xf>
    <xf numFmtId="0" fontId="15" fillId="34" borderId="112" xfId="59" applyFont="1" applyFill="1" applyBorder="1" applyAlignment="1">
      <alignment horizontal="center" vertical="center"/>
      <protection/>
    </xf>
    <xf numFmtId="0" fontId="15" fillId="34" borderId="113" xfId="59" applyFont="1" applyFill="1" applyBorder="1" applyAlignment="1">
      <alignment horizontal="center" vertical="center"/>
      <protection/>
    </xf>
    <xf numFmtId="3" fontId="14" fillId="0" borderId="87" xfId="44" applyNumberFormat="1" applyFont="1" applyBorder="1" applyAlignment="1" applyProtection="1">
      <alignment horizontal="right" vertical="center"/>
      <protection locked="0"/>
    </xf>
    <xf numFmtId="3" fontId="14" fillId="0" borderId="89" xfId="44" applyNumberFormat="1" applyFont="1" applyBorder="1" applyAlignment="1" applyProtection="1">
      <alignment horizontal="right" vertical="center"/>
      <protection locked="0"/>
    </xf>
    <xf numFmtId="0" fontId="14" fillId="34" borderId="84" xfId="59" applyFont="1" applyFill="1" applyBorder="1" applyAlignment="1">
      <alignment vertical="center"/>
      <protection/>
    </xf>
    <xf numFmtId="0" fontId="14" fillId="34" borderId="115" xfId="59" applyFont="1" applyFill="1" applyBorder="1" applyAlignment="1">
      <alignment vertical="center"/>
      <protection/>
    </xf>
    <xf numFmtId="0" fontId="14" fillId="34" borderId="48" xfId="59" applyFont="1" applyFill="1" applyBorder="1" applyAlignment="1">
      <alignment vertical="center"/>
      <protection/>
    </xf>
    <xf numFmtId="0" fontId="14" fillId="34" borderId="49" xfId="59" applyFont="1" applyFill="1" applyBorder="1" applyAlignment="1">
      <alignment vertical="center"/>
      <protection/>
    </xf>
    <xf numFmtId="3" fontId="14" fillId="0" borderId="95" xfId="44" applyNumberFormat="1" applyFont="1" applyBorder="1" applyAlignment="1" applyProtection="1">
      <alignment horizontal="right" vertical="center"/>
      <protection locked="0"/>
    </xf>
    <xf numFmtId="3" fontId="14" fillId="0" borderId="62" xfId="44" applyNumberFormat="1" applyFont="1" applyBorder="1" applyAlignment="1" applyProtection="1">
      <alignment horizontal="right" vertical="center"/>
      <protection locked="0"/>
    </xf>
    <xf numFmtId="3" fontId="14" fillId="0" borderId="103" xfId="44" applyNumberFormat="1" applyFont="1" applyBorder="1" applyAlignment="1" applyProtection="1">
      <alignment horizontal="right" vertical="center"/>
      <protection locked="0"/>
    </xf>
    <xf numFmtId="3" fontId="14" fillId="0" borderId="93" xfId="44" applyNumberFormat="1" applyFont="1" applyBorder="1" applyAlignment="1" applyProtection="1">
      <alignment horizontal="right" vertical="center"/>
      <protection locked="0"/>
    </xf>
    <xf numFmtId="3" fontId="14" fillId="0" borderId="18" xfId="44" applyNumberFormat="1" applyFont="1" applyBorder="1" applyAlignment="1" applyProtection="1">
      <alignment horizontal="right" vertical="center"/>
      <protection locked="0"/>
    </xf>
    <xf numFmtId="3" fontId="14" fillId="0" borderId="94" xfId="44" applyNumberFormat="1" applyFont="1" applyBorder="1" applyAlignment="1" applyProtection="1">
      <alignment horizontal="right" vertical="center"/>
      <protection locked="0"/>
    </xf>
    <xf numFmtId="3" fontId="14" fillId="0" borderId="117" xfId="44" applyNumberFormat="1" applyFont="1" applyBorder="1" applyAlignment="1" applyProtection="1">
      <alignment horizontal="right" vertical="center"/>
      <protection locked="0"/>
    </xf>
    <xf numFmtId="3" fontId="14" fillId="0" borderId="118" xfId="44" applyNumberFormat="1" applyFont="1" applyBorder="1" applyAlignment="1" applyProtection="1">
      <alignment horizontal="right" vertical="center"/>
      <protection locked="0"/>
    </xf>
    <xf numFmtId="3" fontId="14" fillId="34" borderId="71" xfId="44" applyNumberFormat="1" applyFont="1" applyFill="1" applyBorder="1" applyAlignment="1" applyProtection="1">
      <alignment horizontal="right" vertical="center"/>
      <protection locked="0"/>
    </xf>
    <xf numFmtId="3" fontId="14" fillId="34" borderId="50" xfId="44" applyNumberFormat="1" applyFont="1" applyFill="1" applyBorder="1" applyAlignment="1" applyProtection="1">
      <alignment horizontal="right" vertical="center"/>
      <protection locked="0"/>
    </xf>
    <xf numFmtId="3" fontId="14" fillId="34" borderId="72" xfId="44" applyNumberFormat="1" applyFont="1" applyFill="1" applyBorder="1" applyAlignment="1" applyProtection="1">
      <alignment horizontal="right" vertical="center"/>
      <protection locked="0"/>
    </xf>
    <xf numFmtId="3" fontId="14" fillId="34" borderId="108" xfId="44" applyNumberFormat="1" applyFont="1" applyFill="1" applyBorder="1" applyAlignment="1" applyProtection="1">
      <alignment horizontal="right" vertical="center"/>
      <protection locked="0"/>
    </xf>
    <xf numFmtId="0" fontId="14" fillId="34" borderId="46" xfId="59" applyFont="1" applyFill="1" applyBorder="1" applyAlignment="1">
      <alignment horizontal="right" vertical="center"/>
      <protection/>
    </xf>
    <xf numFmtId="0" fontId="14" fillId="34" borderId="119" xfId="59" applyFont="1" applyFill="1" applyBorder="1" applyAlignment="1">
      <alignment horizontal="right" vertical="center"/>
      <protection/>
    </xf>
    <xf numFmtId="0" fontId="15" fillId="34" borderId="62" xfId="59" applyFont="1" applyFill="1" applyBorder="1" applyAlignment="1">
      <alignment vertical="center" wrapText="1"/>
      <protection/>
    </xf>
    <xf numFmtId="0" fontId="15" fillId="34" borderId="96" xfId="59" applyFont="1" applyFill="1" applyBorder="1" applyAlignment="1">
      <alignment vertical="center" wrapText="1"/>
      <protection/>
    </xf>
    <xf numFmtId="0" fontId="15" fillId="34" borderId="18" xfId="59" applyFont="1" applyFill="1" applyBorder="1" applyAlignment="1">
      <alignment vertical="center" wrapText="1"/>
      <protection/>
    </xf>
    <xf numFmtId="0" fontId="15" fillId="34" borderId="120" xfId="59" applyFont="1" applyFill="1" applyBorder="1" applyAlignment="1">
      <alignment vertical="center" wrapText="1"/>
      <protection/>
    </xf>
    <xf numFmtId="0" fontId="15" fillId="34" borderId="121" xfId="59" applyFont="1" applyFill="1" applyBorder="1" applyAlignment="1">
      <alignment horizontal="center" vertical="center"/>
      <protection/>
    </xf>
    <xf numFmtId="0" fontId="15" fillId="34" borderId="96" xfId="59" applyFont="1" applyFill="1" applyBorder="1" applyAlignment="1">
      <alignment horizontal="center" vertical="center"/>
      <protection/>
    </xf>
    <xf numFmtId="0" fontId="15" fillId="34" borderId="122" xfId="59" applyFont="1" applyFill="1" applyBorder="1" applyAlignment="1">
      <alignment horizontal="center" vertical="center"/>
      <protection/>
    </xf>
    <xf numFmtId="0" fontId="15" fillId="34" borderId="120" xfId="59" applyFont="1" applyFill="1" applyBorder="1" applyAlignment="1">
      <alignment horizontal="center" vertical="center"/>
      <protection/>
    </xf>
    <xf numFmtId="3" fontId="14" fillId="0" borderId="121" xfId="44" applyNumberFormat="1" applyFont="1" applyBorder="1" applyAlignment="1" applyProtection="1">
      <alignment horizontal="right" vertical="center"/>
      <protection locked="0"/>
    </xf>
    <xf numFmtId="3" fontId="14" fillId="0" borderId="122" xfId="44" applyNumberFormat="1" applyFont="1" applyBorder="1" applyAlignment="1" applyProtection="1">
      <alignment horizontal="right" vertical="center"/>
      <protection locked="0"/>
    </xf>
    <xf numFmtId="3" fontId="14" fillId="34" borderId="83" xfId="44" applyNumberFormat="1" applyFont="1" applyFill="1" applyBorder="1" applyAlignment="1" applyProtection="1">
      <alignment horizontal="right" vertical="center"/>
      <protection locked="0"/>
    </xf>
    <xf numFmtId="3" fontId="14" fillId="34" borderId="84" xfId="44" applyNumberFormat="1" applyFont="1" applyFill="1" applyBorder="1" applyAlignment="1" applyProtection="1">
      <alignment horizontal="right" vertical="center"/>
      <protection locked="0"/>
    </xf>
    <xf numFmtId="3" fontId="14" fillId="34" borderId="85" xfId="44" applyNumberFormat="1" applyFont="1" applyFill="1" applyBorder="1" applyAlignment="1" applyProtection="1">
      <alignment horizontal="right" vertical="center"/>
      <protection locked="0"/>
    </xf>
    <xf numFmtId="3" fontId="14" fillId="34" borderId="111" xfId="44" applyNumberFormat="1" applyFont="1" applyFill="1" applyBorder="1" applyAlignment="1" applyProtection="1">
      <alignment horizontal="right" vertical="center"/>
      <protection locked="0"/>
    </xf>
    <xf numFmtId="3" fontId="14" fillId="34" borderId="109" xfId="44" applyNumberFormat="1" applyFont="1" applyFill="1" applyBorder="1" applyAlignment="1" applyProtection="1">
      <alignment horizontal="right" vertical="center"/>
      <protection locked="0"/>
    </xf>
    <xf numFmtId="3" fontId="14" fillId="35" borderId="87" xfId="44" applyNumberFormat="1" applyFont="1" applyFill="1" applyBorder="1" applyAlignment="1" applyProtection="1">
      <alignment horizontal="right" vertical="center"/>
      <protection locked="0"/>
    </xf>
    <xf numFmtId="3" fontId="14" fillId="35" borderId="88" xfId="44" applyNumberFormat="1" applyFont="1" applyFill="1" applyBorder="1" applyAlignment="1" applyProtection="1">
      <alignment horizontal="right" vertical="center"/>
      <protection locked="0"/>
    </xf>
    <xf numFmtId="3" fontId="14" fillId="35" borderId="89" xfId="44" applyNumberFormat="1" applyFont="1" applyFill="1" applyBorder="1" applyAlignment="1" applyProtection="1">
      <alignment horizontal="right" vertical="center"/>
      <protection locked="0"/>
    </xf>
    <xf numFmtId="3" fontId="14" fillId="35" borderId="114" xfId="44" applyNumberFormat="1" applyFont="1" applyFill="1" applyBorder="1" applyAlignment="1" applyProtection="1">
      <alignment horizontal="right" vertical="center"/>
      <protection locked="0"/>
    </xf>
    <xf numFmtId="3" fontId="14" fillId="34" borderId="116" xfId="44" applyNumberFormat="1" applyFont="1" applyFill="1" applyBorder="1" applyAlignment="1" applyProtection="1">
      <alignment horizontal="right" vertical="center"/>
      <protection locked="0"/>
    </xf>
    <xf numFmtId="0" fontId="14" fillId="34" borderId="87" xfId="59" applyFont="1" applyFill="1" applyBorder="1" applyAlignment="1">
      <alignment horizontal="center" vertical="center"/>
      <protection/>
    </xf>
    <xf numFmtId="0" fontId="14" fillId="34" borderId="88" xfId="59" applyFont="1" applyFill="1" applyBorder="1" applyAlignment="1">
      <alignment horizontal="center" vertical="center"/>
      <protection/>
    </xf>
    <xf numFmtId="0" fontId="14" fillId="34" borderId="89" xfId="59" applyFont="1" applyFill="1" applyBorder="1" applyAlignment="1">
      <alignment horizontal="center" vertical="center"/>
      <protection/>
    </xf>
    <xf numFmtId="0" fontId="14" fillId="34" borderId="114" xfId="59" applyFont="1" applyFill="1" applyBorder="1" applyAlignment="1">
      <alignment horizontal="center" vertical="center"/>
      <protection/>
    </xf>
    <xf numFmtId="0" fontId="14" fillId="34" borderId="112" xfId="59" applyFont="1" applyFill="1" applyBorder="1" applyAlignment="1">
      <alignment horizontal="center" vertical="center"/>
      <protection/>
    </xf>
    <xf numFmtId="0" fontId="14" fillId="34" borderId="113" xfId="59" applyFont="1" applyFill="1" applyBorder="1" applyAlignment="1">
      <alignment horizontal="center" vertical="center"/>
      <protection/>
    </xf>
    <xf numFmtId="3" fontId="14" fillId="35" borderId="112" xfId="44" applyNumberFormat="1" applyFont="1" applyFill="1" applyBorder="1" applyAlignment="1" applyProtection="1">
      <alignment horizontal="right" vertical="center"/>
      <protection locked="0"/>
    </xf>
    <xf numFmtId="0" fontId="15" fillId="33" borderId="95" xfId="59" applyFont="1" applyFill="1" applyBorder="1" applyAlignment="1">
      <alignment horizontal="center" vertical="center" wrapText="1"/>
      <protection/>
    </xf>
    <xf numFmtId="0" fontId="15" fillId="33" borderId="62" xfId="59" applyFont="1" applyFill="1" applyBorder="1" applyAlignment="1">
      <alignment horizontal="center" vertical="center" wrapText="1"/>
      <protection/>
    </xf>
    <xf numFmtId="0" fontId="15" fillId="33" borderId="96" xfId="59" applyFont="1" applyFill="1" applyBorder="1" applyAlignment="1">
      <alignment horizontal="center" vertical="center" wrapText="1"/>
      <protection/>
    </xf>
    <xf numFmtId="0" fontId="15" fillId="33" borderId="41" xfId="59" applyFont="1" applyFill="1" applyBorder="1" applyAlignment="1">
      <alignment horizontal="center" vertical="center" wrapText="1"/>
      <protection/>
    </xf>
    <xf numFmtId="0" fontId="15" fillId="33" borderId="0" xfId="59" applyFont="1" applyFill="1" applyBorder="1" applyAlignment="1">
      <alignment horizontal="center" vertical="center" wrapText="1"/>
      <protection/>
    </xf>
    <xf numFmtId="0" fontId="15" fillId="33" borderId="123" xfId="59" applyFont="1" applyFill="1" applyBorder="1" applyAlignment="1">
      <alignment horizontal="center" vertical="center" wrapText="1"/>
      <protection/>
    </xf>
    <xf numFmtId="0" fontId="15" fillId="33" borderId="93" xfId="59" applyFont="1" applyFill="1" applyBorder="1" applyAlignment="1">
      <alignment horizontal="center" vertical="center" wrapText="1"/>
      <protection/>
    </xf>
    <xf numFmtId="0" fontId="15" fillId="33" borderId="18" xfId="59" applyFont="1" applyFill="1" applyBorder="1" applyAlignment="1">
      <alignment horizontal="center" vertical="center" wrapText="1"/>
      <protection/>
    </xf>
    <xf numFmtId="0" fontId="15" fillId="33" borderId="120" xfId="59" applyFont="1" applyFill="1" applyBorder="1" applyAlignment="1">
      <alignment horizontal="center" vertical="center" wrapText="1"/>
      <protection/>
    </xf>
    <xf numFmtId="0" fontId="15" fillId="33" borderId="121" xfId="59" applyFont="1" applyFill="1" applyBorder="1" applyAlignment="1">
      <alignment horizontal="center" vertical="center" wrapText="1"/>
      <protection/>
    </xf>
    <xf numFmtId="0" fontId="15" fillId="33" borderId="124" xfId="59" applyFont="1" applyFill="1" applyBorder="1" applyAlignment="1">
      <alignment horizontal="center" vertical="center" wrapText="1"/>
      <protection/>
    </xf>
    <xf numFmtId="0" fontId="15" fillId="33" borderId="122" xfId="59" applyFont="1" applyFill="1" applyBorder="1" applyAlignment="1">
      <alignment horizontal="center" vertical="center" wrapText="1"/>
      <protection/>
    </xf>
    <xf numFmtId="0" fontId="15" fillId="33" borderId="103" xfId="59" applyFont="1" applyFill="1" applyBorder="1" applyAlignment="1">
      <alignment horizontal="center" vertical="center" wrapText="1"/>
      <protection/>
    </xf>
    <xf numFmtId="0" fontId="15" fillId="33" borderId="40" xfId="59" applyFont="1" applyFill="1" applyBorder="1" applyAlignment="1">
      <alignment horizontal="center" vertical="center" wrapText="1"/>
      <protection/>
    </xf>
    <xf numFmtId="0" fontId="15" fillId="33" borderId="94" xfId="59" applyFont="1" applyFill="1" applyBorder="1" applyAlignment="1">
      <alignment horizontal="center" vertical="center" wrapText="1"/>
      <protection/>
    </xf>
    <xf numFmtId="0" fontId="14" fillId="34" borderId="43" xfId="59" applyFont="1" applyFill="1" applyBorder="1" applyAlignment="1">
      <alignment horizontal="center" vertical="center"/>
      <protection/>
    </xf>
    <xf numFmtId="0" fontId="14" fillId="34" borderId="0" xfId="59" applyFont="1" applyFill="1" applyAlignment="1">
      <alignment horizontal="center" vertical="center"/>
      <protection/>
    </xf>
    <xf numFmtId="0" fontId="14" fillId="34" borderId="42" xfId="59" applyFont="1" applyFill="1" applyBorder="1" applyAlignment="1">
      <alignment horizontal="center" vertical="center"/>
      <protection/>
    </xf>
    <xf numFmtId="0" fontId="15" fillId="33" borderId="54" xfId="59" applyFont="1" applyFill="1" applyBorder="1" applyAlignment="1">
      <alignment horizontal="center" vertical="center" wrapText="1"/>
      <protection/>
    </xf>
    <xf numFmtId="0" fontId="15" fillId="33" borderId="55" xfId="59" applyFont="1" applyFill="1" applyBorder="1" applyAlignment="1">
      <alignment horizontal="center" vertical="center" wrapText="1"/>
      <protection/>
    </xf>
    <xf numFmtId="0" fontId="15" fillId="33" borderId="125" xfId="59" applyFont="1" applyFill="1" applyBorder="1" applyAlignment="1">
      <alignment horizontal="center" vertical="center" wrapText="1"/>
      <protection/>
    </xf>
    <xf numFmtId="0" fontId="15" fillId="33" borderId="126" xfId="59" applyFont="1" applyFill="1" applyBorder="1" applyAlignment="1">
      <alignment horizontal="center" vertical="center" wrapText="1"/>
      <protection/>
    </xf>
    <xf numFmtId="0" fontId="15" fillId="33" borderId="119" xfId="59" applyFont="1" applyFill="1" applyBorder="1" applyAlignment="1">
      <alignment horizontal="center" vertical="center" wrapText="1"/>
      <protection/>
    </xf>
    <xf numFmtId="0" fontId="15" fillId="33" borderId="127" xfId="59" applyFont="1" applyFill="1" applyBorder="1" applyAlignment="1">
      <alignment horizontal="center" vertical="center" wrapText="1"/>
      <protection/>
    </xf>
    <xf numFmtId="0" fontId="15" fillId="33" borderId="128" xfId="59" applyFont="1" applyFill="1" applyBorder="1" applyAlignment="1">
      <alignment horizontal="center" vertical="center" wrapText="1"/>
      <protection/>
    </xf>
    <xf numFmtId="0" fontId="15" fillId="33" borderId="129" xfId="59" applyFont="1" applyFill="1" applyBorder="1" applyAlignment="1">
      <alignment horizontal="center" vertical="center" wrapText="1"/>
      <protection/>
    </xf>
    <xf numFmtId="0" fontId="15" fillId="33" borderId="130" xfId="59" applyFont="1" applyFill="1" applyBorder="1" applyAlignment="1">
      <alignment horizontal="center" vertical="center" wrapText="1"/>
      <protection/>
    </xf>
    <xf numFmtId="0" fontId="15" fillId="33" borderId="20" xfId="59" applyFont="1" applyFill="1" applyBorder="1" applyAlignment="1">
      <alignment horizontal="center" vertical="center" wrapText="1"/>
      <protection/>
    </xf>
    <xf numFmtId="0" fontId="15" fillId="33" borderId="131" xfId="59" applyFont="1" applyFill="1" applyBorder="1" applyAlignment="1">
      <alignment horizontal="center" vertical="center" wrapText="1"/>
      <protection/>
    </xf>
    <xf numFmtId="0" fontId="15" fillId="33" borderId="118" xfId="59" applyFont="1" applyFill="1" applyBorder="1" applyAlignment="1">
      <alignment horizontal="center" vertical="center" wrapText="1"/>
      <protection/>
    </xf>
    <xf numFmtId="0" fontId="14" fillId="34" borderId="50" xfId="59" applyFont="1" applyFill="1" applyBorder="1" applyAlignment="1">
      <alignment horizontal="center" vertical="top"/>
      <protection/>
    </xf>
    <xf numFmtId="0" fontId="14" fillId="34" borderId="0" xfId="59" applyFont="1" applyFill="1" applyAlignment="1">
      <alignment horizontal="right" vertical="center"/>
      <protection/>
    </xf>
    <xf numFmtId="0" fontId="14" fillId="34" borderId="42" xfId="59" applyFont="1" applyFill="1" applyBorder="1" applyAlignment="1">
      <alignment horizontal="right" vertical="top"/>
      <protection/>
    </xf>
    <xf numFmtId="0" fontId="14" fillId="34" borderId="132" xfId="59" applyFont="1" applyFill="1" applyBorder="1" applyAlignment="1">
      <alignment horizontal="center" vertical="center"/>
      <protection/>
    </xf>
    <xf numFmtId="0" fontId="14" fillId="34" borderId="133" xfId="59" applyFont="1" applyFill="1" applyBorder="1" applyAlignment="1">
      <alignment horizontal="center" vertical="center"/>
      <protection/>
    </xf>
    <xf numFmtId="0" fontId="14" fillId="34" borderId="134" xfId="59" applyFont="1" applyFill="1" applyBorder="1" applyAlignment="1">
      <alignment horizontal="center" vertical="center"/>
      <protection/>
    </xf>
    <xf numFmtId="0" fontId="14" fillId="34" borderId="38" xfId="59" applyFont="1" applyFill="1" applyBorder="1" applyAlignment="1">
      <alignment horizontal="center" vertical="center"/>
      <protection/>
    </xf>
    <xf numFmtId="0" fontId="14" fillId="34" borderId="135" xfId="59" applyFont="1" applyFill="1" applyBorder="1" applyAlignment="1">
      <alignment horizontal="center" vertical="center"/>
      <protection/>
    </xf>
    <xf numFmtId="0" fontId="14" fillId="34" borderId="42" xfId="59" applyFont="1" applyFill="1" applyBorder="1" applyAlignment="1">
      <alignment horizontal="center" vertical="top"/>
      <protection/>
    </xf>
    <xf numFmtId="3" fontId="14" fillId="34" borderId="0" xfId="59" applyNumberFormat="1" applyFont="1" applyFill="1" applyAlignment="1">
      <alignment horizontal="center" vertical="center"/>
      <protection/>
    </xf>
    <xf numFmtId="0" fontId="15" fillId="34" borderId="0" xfId="59" applyFont="1" applyFill="1" applyAlignment="1">
      <alignment horizontal="center" vertical="center"/>
      <protection/>
    </xf>
    <xf numFmtId="0" fontId="14" fillId="34" borderId="0" xfId="59" applyFont="1" applyFill="1" applyAlignment="1">
      <alignment horizontal="right" vertical="top"/>
      <protection/>
    </xf>
    <xf numFmtId="171" fontId="15" fillId="34" borderId="38" xfId="44" applyFont="1" applyFill="1" applyBorder="1" applyAlignment="1">
      <alignment horizontal="center" vertical="center"/>
    </xf>
    <xf numFmtId="171" fontId="16" fillId="34" borderId="38" xfId="44" applyFont="1" applyFill="1" applyBorder="1" applyAlignment="1">
      <alignment horizontal="center" vertical="center"/>
    </xf>
    <xf numFmtId="0" fontId="4" fillId="0" borderId="0" xfId="61" applyFont="1" applyBorder="1" applyAlignment="1">
      <alignment horizontal="center" wrapText="1"/>
      <protection/>
    </xf>
    <xf numFmtId="0" fontId="0" fillId="0" borderId="18" xfId="0" applyFont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anke - Osnovni obrasci_BS_BU_NT_VB_PK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ook4" xfId="58"/>
    <cellStyle name="Normal_Raiffesen BANK DD BiH godisnji obracun 30.06.2014" xfId="59"/>
    <cellStyle name="Normal_Raiffesen BANK DD BiH godisnji obracun 31.12.2014" xfId="60"/>
    <cellStyle name="Normal_TFI-FIN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124</xdr:row>
      <xdr:rowOff>0</xdr:rowOff>
    </xdr:from>
    <xdr:to>
      <xdr:col>6</xdr:col>
      <xdr:colOff>57150</xdr:colOff>
      <xdr:row>124</xdr:row>
      <xdr:rowOff>0</xdr:rowOff>
    </xdr:to>
    <xdr:sp>
      <xdr:nvSpPr>
        <xdr:cNvPr id="1" name="Line 20"/>
        <xdr:cNvSpPr>
          <a:spLocks/>
        </xdr:cNvSpPr>
      </xdr:nvSpPr>
      <xdr:spPr>
        <a:xfrm>
          <a:off x="5162550" y="277272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124</xdr:row>
      <xdr:rowOff>0</xdr:rowOff>
    </xdr:from>
    <xdr:to>
      <xdr:col>6</xdr:col>
      <xdr:colOff>66675</xdr:colOff>
      <xdr:row>124</xdr:row>
      <xdr:rowOff>0</xdr:rowOff>
    </xdr:to>
    <xdr:sp>
      <xdr:nvSpPr>
        <xdr:cNvPr id="2" name="Line 21"/>
        <xdr:cNvSpPr>
          <a:spLocks/>
        </xdr:cNvSpPr>
      </xdr:nvSpPr>
      <xdr:spPr>
        <a:xfrm flipH="1">
          <a:off x="5915025" y="27727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124</xdr:row>
      <xdr:rowOff>0</xdr:rowOff>
    </xdr:from>
    <xdr:to>
      <xdr:col>6</xdr:col>
      <xdr:colOff>57150</xdr:colOff>
      <xdr:row>124</xdr:row>
      <xdr:rowOff>0</xdr:rowOff>
    </xdr:to>
    <xdr:sp>
      <xdr:nvSpPr>
        <xdr:cNvPr id="3" name="Line 20"/>
        <xdr:cNvSpPr>
          <a:spLocks/>
        </xdr:cNvSpPr>
      </xdr:nvSpPr>
      <xdr:spPr>
        <a:xfrm>
          <a:off x="5162550" y="277272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124</xdr:row>
      <xdr:rowOff>0</xdr:rowOff>
    </xdr:from>
    <xdr:to>
      <xdr:col>6</xdr:col>
      <xdr:colOff>66675</xdr:colOff>
      <xdr:row>124</xdr:row>
      <xdr:rowOff>0</xdr:rowOff>
    </xdr:to>
    <xdr:sp>
      <xdr:nvSpPr>
        <xdr:cNvPr id="4" name="Line 21"/>
        <xdr:cNvSpPr>
          <a:spLocks/>
        </xdr:cNvSpPr>
      </xdr:nvSpPr>
      <xdr:spPr>
        <a:xfrm flipH="1">
          <a:off x="5915025" y="27727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6</xdr:row>
      <xdr:rowOff>152400</xdr:rowOff>
    </xdr:from>
    <xdr:to>
      <xdr:col>4</xdr:col>
      <xdr:colOff>9525</xdr:colOff>
      <xdr:row>6</xdr:row>
      <xdr:rowOff>152400</xdr:rowOff>
    </xdr:to>
    <xdr:sp>
      <xdr:nvSpPr>
        <xdr:cNvPr id="1" name="Line 14"/>
        <xdr:cNvSpPr>
          <a:spLocks/>
        </xdr:cNvSpPr>
      </xdr:nvSpPr>
      <xdr:spPr>
        <a:xfrm>
          <a:off x="6438900" y="1352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</xdr:row>
      <xdr:rowOff>152400</xdr:rowOff>
    </xdr:from>
    <xdr:to>
      <xdr:col>4</xdr:col>
      <xdr:colOff>9525</xdr:colOff>
      <xdr:row>2</xdr:row>
      <xdr:rowOff>152400</xdr:rowOff>
    </xdr:to>
    <xdr:sp>
      <xdr:nvSpPr>
        <xdr:cNvPr id="2" name="Line 19"/>
        <xdr:cNvSpPr>
          <a:spLocks/>
        </xdr:cNvSpPr>
      </xdr:nvSpPr>
      <xdr:spPr>
        <a:xfrm>
          <a:off x="6438900" y="552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6</xdr:row>
      <xdr:rowOff>152400</xdr:rowOff>
    </xdr:from>
    <xdr:to>
      <xdr:col>4</xdr:col>
      <xdr:colOff>9525</xdr:colOff>
      <xdr:row>6</xdr:row>
      <xdr:rowOff>152400</xdr:rowOff>
    </xdr:to>
    <xdr:sp>
      <xdr:nvSpPr>
        <xdr:cNvPr id="3" name="Line 14"/>
        <xdr:cNvSpPr>
          <a:spLocks/>
        </xdr:cNvSpPr>
      </xdr:nvSpPr>
      <xdr:spPr>
        <a:xfrm>
          <a:off x="6438900" y="1352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</xdr:row>
      <xdr:rowOff>152400</xdr:rowOff>
    </xdr:from>
    <xdr:to>
      <xdr:col>4</xdr:col>
      <xdr:colOff>9525</xdr:colOff>
      <xdr:row>2</xdr:row>
      <xdr:rowOff>152400</xdr:rowOff>
    </xdr:to>
    <xdr:sp>
      <xdr:nvSpPr>
        <xdr:cNvPr id="4" name="Line 19"/>
        <xdr:cNvSpPr>
          <a:spLocks/>
        </xdr:cNvSpPr>
      </xdr:nvSpPr>
      <xdr:spPr>
        <a:xfrm>
          <a:off x="6438900" y="552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6</xdr:row>
      <xdr:rowOff>152400</xdr:rowOff>
    </xdr:from>
    <xdr:to>
      <xdr:col>4</xdr:col>
      <xdr:colOff>9525</xdr:colOff>
      <xdr:row>6</xdr:row>
      <xdr:rowOff>152400</xdr:rowOff>
    </xdr:to>
    <xdr:sp>
      <xdr:nvSpPr>
        <xdr:cNvPr id="5" name="Line 14"/>
        <xdr:cNvSpPr>
          <a:spLocks/>
        </xdr:cNvSpPr>
      </xdr:nvSpPr>
      <xdr:spPr>
        <a:xfrm>
          <a:off x="6438900" y="1352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</xdr:row>
      <xdr:rowOff>152400</xdr:rowOff>
    </xdr:from>
    <xdr:to>
      <xdr:col>4</xdr:col>
      <xdr:colOff>9525</xdr:colOff>
      <xdr:row>2</xdr:row>
      <xdr:rowOff>152400</xdr:rowOff>
    </xdr:to>
    <xdr:sp>
      <xdr:nvSpPr>
        <xdr:cNvPr id="6" name="Line 19"/>
        <xdr:cNvSpPr>
          <a:spLocks/>
        </xdr:cNvSpPr>
      </xdr:nvSpPr>
      <xdr:spPr>
        <a:xfrm>
          <a:off x="6438900" y="552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controling\Documents%20and%20Settings\amrah\Local%20Settings\Temporary%20Internet%20Files\OLK91\Banke_AFIP%20-%20UR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4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0.57421875" style="17" customWidth="1"/>
    <col min="2" max="2" width="111.8515625" style="41" customWidth="1"/>
    <col min="3" max="16384" width="9.140625" style="4" customWidth="1"/>
  </cols>
  <sheetData>
    <row r="1" spans="1:11" ht="12.75">
      <c r="A1" s="20" t="s">
        <v>265</v>
      </c>
      <c r="B1" s="3" t="s">
        <v>305</v>
      </c>
      <c r="C1" s="1"/>
      <c r="E1" s="1"/>
      <c r="F1" s="1"/>
      <c r="G1" s="5"/>
      <c r="I1" s="6"/>
      <c r="J1" s="6"/>
      <c r="K1" s="6"/>
    </row>
    <row r="2" spans="1:11" ht="12.75">
      <c r="A2" s="21" t="s">
        <v>580</v>
      </c>
      <c r="B2" s="22" t="s">
        <v>266</v>
      </c>
      <c r="C2" s="21"/>
      <c r="D2" s="21"/>
      <c r="E2" s="21"/>
      <c r="F2" s="7"/>
      <c r="G2" s="7"/>
      <c r="H2" s="7"/>
      <c r="I2" s="7"/>
      <c r="J2" s="7"/>
      <c r="K2" s="7"/>
    </row>
    <row r="3" spans="1:11" ht="13.5" thickBot="1">
      <c r="A3" s="23" t="s">
        <v>267</v>
      </c>
      <c r="B3" s="36" t="s">
        <v>268</v>
      </c>
      <c r="C3" s="7"/>
      <c r="D3" s="7"/>
      <c r="E3" s="7"/>
      <c r="F3" s="7"/>
      <c r="G3" s="7"/>
      <c r="H3" s="7"/>
      <c r="I3" s="7"/>
      <c r="J3" s="7"/>
      <c r="K3" s="7"/>
    </row>
    <row r="4" spans="1:2" ht="13.5" thickTop="1">
      <c r="A4" s="24" t="s">
        <v>269</v>
      </c>
      <c r="B4" s="37" t="s">
        <v>320</v>
      </c>
    </row>
    <row r="5" spans="1:2" ht="12.75">
      <c r="A5" s="25" t="s">
        <v>270</v>
      </c>
      <c r="B5" s="34"/>
    </row>
    <row r="6" spans="1:2" ht="12.75">
      <c r="A6" s="27" t="s">
        <v>271</v>
      </c>
      <c r="B6" s="34" t="s">
        <v>321</v>
      </c>
    </row>
    <row r="7" spans="1:2" ht="12.75">
      <c r="A7" s="26" t="s">
        <v>272</v>
      </c>
      <c r="B7" s="34" t="s">
        <v>322</v>
      </c>
    </row>
    <row r="8" spans="1:2" ht="12.75">
      <c r="A8" s="28" t="s">
        <v>273</v>
      </c>
      <c r="B8" s="34" t="s">
        <v>323</v>
      </c>
    </row>
    <row r="9" spans="1:2" ht="12.75">
      <c r="A9" s="26" t="s">
        <v>274</v>
      </c>
      <c r="B9" s="38" t="s">
        <v>324</v>
      </c>
    </row>
    <row r="10" spans="1:2" ht="12.75">
      <c r="A10" s="26" t="s">
        <v>275</v>
      </c>
      <c r="B10" s="34" t="s">
        <v>325</v>
      </c>
    </row>
    <row r="11" spans="1:2" ht="12.75">
      <c r="A11" s="29" t="s">
        <v>276</v>
      </c>
      <c r="B11" s="34" t="s">
        <v>326</v>
      </c>
    </row>
    <row r="12" spans="1:2" ht="15" customHeight="1">
      <c r="A12" s="29" t="s">
        <v>277</v>
      </c>
      <c r="B12" s="280" t="s">
        <v>581</v>
      </c>
    </row>
    <row r="13" spans="1:2" ht="17.25" customHeight="1">
      <c r="A13" s="29" t="s">
        <v>278</v>
      </c>
      <c r="B13" s="34">
        <v>95</v>
      </c>
    </row>
    <row r="14" spans="1:2" ht="12.75">
      <c r="A14" s="29" t="s">
        <v>279</v>
      </c>
      <c r="B14" s="34" t="s">
        <v>582</v>
      </c>
    </row>
    <row r="15" spans="1:2" ht="25.5">
      <c r="A15" s="29" t="s">
        <v>280</v>
      </c>
      <c r="B15" s="34" t="s">
        <v>601</v>
      </c>
    </row>
    <row r="16" spans="1:2" ht="25.5">
      <c r="A16" s="29" t="s">
        <v>281</v>
      </c>
      <c r="B16" s="42" t="s">
        <v>327</v>
      </c>
    </row>
    <row r="17" spans="1:2" ht="25.5">
      <c r="A17" s="30" t="s">
        <v>282</v>
      </c>
      <c r="B17" s="34"/>
    </row>
    <row r="18" spans="1:2" ht="38.25">
      <c r="A18" s="29" t="s">
        <v>283</v>
      </c>
      <c r="B18" s="42" t="s">
        <v>583</v>
      </c>
    </row>
    <row r="19" spans="1:2" ht="102">
      <c r="A19" s="29" t="s">
        <v>284</v>
      </c>
      <c r="B19" s="42" t="s">
        <v>600</v>
      </c>
    </row>
    <row r="20" spans="1:2" ht="51">
      <c r="A20" s="29" t="s">
        <v>285</v>
      </c>
      <c r="B20" s="34"/>
    </row>
    <row r="21" spans="1:2" ht="17.25" customHeight="1">
      <c r="A21" s="31" t="s">
        <v>286</v>
      </c>
      <c r="B21" s="34"/>
    </row>
    <row r="22" spans="1:2" ht="12.75">
      <c r="A22" s="32" t="s">
        <v>287</v>
      </c>
      <c r="B22" s="35">
        <v>1</v>
      </c>
    </row>
    <row r="23" spans="1:2" ht="25.5">
      <c r="A23" s="29" t="s">
        <v>288</v>
      </c>
      <c r="B23" s="26" t="s">
        <v>328</v>
      </c>
    </row>
    <row r="24" spans="1:2" ht="27" customHeight="1">
      <c r="A24" s="29" t="s">
        <v>289</v>
      </c>
      <c r="B24" s="26" t="s">
        <v>329</v>
      </c>
    </row>
    <row r="25" spans="1:2" ht="25.5">
      <c r="A25" s="30" t="s">
        <v>290</v>
      </c>
      <c r="B25" s="38"/>
    </row>
    <row r="26" spans="1:2" ht="76.5">
      <c r="A26" s="32" t="s">
        <v>291</v>
      </c>
      <c r="B26" s="43" t="s">
        <v>330</v>
      </c>
    </row>
    <row r="27" spans="1:2" ht="25.5">
      <c r="A27" s="30" t="s">
        <v>292</v>
      </c>
      <c r="B27" s="34"/>
    </row>
    <row r="28" spans="1:2" ht="12.75">
      <c r="A28" s="32" t="s">
        <v>293</v>
      </c>
      <c r="B28" s="283" t="s">
        <v>584</v>
      </c>
    </row>
    <row r="29" spans="1:2" ht="253.5" customHeight="1">
      <c r="A29" s="29" t="s">
        <v>294</v>
      </c>
      <c r="B29" s="284" t="s">
        <v>586</v>
      </c>
    </row>
    <row r="30" spans="1:2" ht="276" customHeight="1">
      <c r="A30" s="29" t="s">
        <v>295</v>
      </c>
      <c r="B30" s="285" t="s">
        <v>585</v>
      </c>
    </row>
    <row r="31" spans="1:2" ht="12.75">
      <c r="A31" s="32" t="s">
        <v>293</v>
      </c>
      <c r="B31" s="283"/>
    </row>
    <row r="32" spans="1:2" ht="12.75">
      <c r="A32" s="32" t="s">
        <v>294</v>
      </c>
      <c r="B32" s="283"/>
    </row>
    <row r="33" spans="1:2" ht="12.75">
      <c r="A33" s="32" t="s">
        <v>295</v>
      </c>
      <c r="B33" s="283"/>
    </row>
    <row r="34" spans="1:2" ht="12.75">
      <c r="A34" s="31" t="s">
        <v>296</v>
      </c>
      <c r="B34" s="34"/>
    </row>
    <row r="35" spans="1:2" ht="12.75">
      <c r="A35" s="29" t="s">
        <v>297</v>
      </c>
      <c r="B35" s="34"/>
    </row>
    <row r="36" spans="1:2" ht="38.25">
      <c r="A36" s="29" t="s">
        <v>298</v>
      </c>
      <c r="B36" s="34"/>
    </row>
    <row r="37" spans="1:2" ht="38.25">
      <c r="A37" s="29" t="s">
        <v>299</v>
      </c>
      <c r="B37" s="34"/>
    </row>
    <row r="38" spans="1:2" ht="26.25" customHeight="1">
      <c r="A38" s="29" t="s">
        <v>300</v>
      </c>
      <c r="B38" s="34"/>
    </row>
    <row r="39" spans="1:2" ht="38.25">
      <c r="A39" s="33" t="s">
        <v>301</v>
      </c>
      <c r="B39" s="286"/>
    </row>
    <row r="41" spans="1:2" ht="12.75">
      <c r="A41" s="18" t="s">
        <v>599</v>
      </c>
      <c r="B41" s="39" t="s">
        <v>303</v>
      </c>
    </row>
    <row r="42" spans="1:2" ht="12.75">
      <c r="A42" s="2"/>
      <c r="B42" s="40" t="s">
        <v>602</v>
      </c>
    </row>
    <row r="43" ht="12.75">
      <c r="B43" s="39" t="s">
        <v>588</v>
      </c>
    </row>
    <row r="44" ht="12.75">
      <c r="B44" s="40" t="s">
        <v>587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124"/>
  <sheetViews>
    <sheetView zoomScale="60" zoomScaleNormal="60" zoomScalePageLayoutView="0" workbookViewId="0" topLeftCell="A1">
      <pane ySplit="16" topLeftCell="A104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4.28125" style="44" customWidth="1"/>
    <col min="2" max="2" width="3.7109375" style="44" customWidth="1"/>
    <col min="3" max="3" width="69.28125" style="44" customWidth="1"/>
    <col min="4" max="4" width="3.57421875" style="44" customWidth="1"/>
    <col min="5" max="5" width="3.8515625" style="44" customWidth="1"/>
    <col min="6" max="6" width="3.140625" style="44" customWidth="1"/>
    <col min="7" max="7" width="25.57421875" style="67" customWidth="1"/>
    <col min="8" max="9" width="24.140625" style="67" customWidth="1"/>
    <col min="10" max="10" width="24.140625" style="46" customWidth="1"/>
    <col min="11" max="11" width="5.28125" style="110" customWidth="1"/>
    <col min="12" max="13" width="18.421875" style="110" customWidth="1"/>
    <col min="14" max="14" width="13.57421875" style="110" customWidth="1"/>
    <col min="15" max="15" width="25.421875" style="110" customWidth="1"/>
    <col min="16" max="18" width="12.8515625" style="110" customWidth="1"/>
    <col min="19" max="16384" width="9.140625" style="110" customWidth="1"/>
  </cols>
  <sheetData>
    <row r="1" spans="3:11" ht="15.75">
      <c r="C1" s="68" t="s">
        <v>337</v>
      </c>
      <c r="H1" s="282"/>
      <c r="I1" s="340" t="s">
        <v>338</v>
      </c>
      <c r="J1" s="340"/>
      <c r="K1" s="203" t="s">
        <v>306</v>
      </c>
    </row>
    <row r="2" spans="3:10" ht="15.75">
      <c r="C2" s="45" t="s">
        <v>339</v>
      </c>
      <c r="D2" s="111"/>
      <c r="H2" s="337" t="s">
        <v>340</v>
      </c>
      <c r="I2" s="338"/>
      <c r="J2" s="338"/>
    </row>
    <row r="3" spans="3:10" ht="15.75">
      <c r="C3" s="68" t="s">
        <v>341</v>
      </c>
      <c r="D3" s="111"/>
      <c r="H3" s="282"/>
      <c r="I3" s="340" t="s">
        <v>338</v>
      </c>
      <c r="J3" s="340"/>
    </row>
    <row r="4" spans="3:10" ht="15.75">
      <c r="C4" s="45" t="s">
        <v>342</v>
      </c>
      <c r="D4" s="111"/>
      <c r="H4" s="337" t="s">
        <v>343</v>
      </c>
      <c r="I4" s="337"/>
      <c r="J4" s="337"/>
    </row>
    <row r="5" spans="3:10" ht="15.75" customHeight="1">
      <c r="C5" s="68" t="s">
        <v>344</v>
      </c>
      <c r="D5" s="111"/>
      <c r="H5" s="282"/>
      <c r="I5" s="282"/>
      <c r="J5" s="69" t="s">
        <v>345</v>
      </c>
    </row>
    <row r="6" spans="3:10" ht="15.75">
      <c r="C6" s="45" t="s">
        <v>331</v>
      </c>
      <c r="D6" s="111"/>
      <c r="H6" s="337" t="s">
        <v>332</v>
      </c>
      <c r="I6" s="338"/>
      <c r="J6" s="338"/>
    </row>
    <row r="7" spans="4:10" ht="15.75">
      <c r="D7" s="111"/>
      <c r="H7" s="282"/>
      <c r="I7" s="282"/>
      <c r="J7" s="48" t="s">
        <v>333</v>
      </c>
    </row>
    <row r="8" spans="3:10" ht="15.75">
      <c r="C8" s="45" t="s">
        <v>346</v>
      </c>
      <c r="H8" s="282"/>
      <c r="I8" s="341" t="s">
        <v>347</v>
      </c>
      <c r="J8" s="341"/>
    </row>
    <row r="9" spans="1:10" ht="15.75">
      <c r="A9" s="293"/>
      <c r="C9" s="68" t="s">
        <v>337</v>
      </c>
      <c r="D9" s="49"/>
      <c r="E9" s="49"/>
      <c r="F9" s="49"/>
      <c r="J9" s="44"/>
    </row>
    <row r="10" spans="1:10" ht="15.75">
      <c r="A10" s="293"/>
      <c r="C10" s="45" t="s">
        <v>334</v>
      </c>
      <c r="D10" s="49"/>
      <c r="E10" s="49"/>
      <c r="F10" s="49"/>
      <c r="J10" s="44"/>
    </row>
    <row r="11" spans="3:10" ht="15.75">
      <c r="C11" s="49" t="s">
        <v>348</v>
      </c>
      <c r="D11" s="49"/>
      <c r="E11" s="49"/>
      <c r="F11" s="49"/>
      <c r="J11" s="44"/>
    </row>
    <row r="12" spans="3:10" ht="15.75">
      <c r="C12" s="45"/>
      <c r="D12" s="45"/>
      <c r="E12" s="45"/>
      <c r="F12" s="45"/>
      <c r="J12" s="45"/>
    </row>
    <row r="13" spans="1:10" ht="15.75">
      <c r="A13" s="323" t="s">
        <v>589</v>
      </c>
      <c r="B13" s="324"/>
      <c r="C13" s="324"/>
      <c r="D13" s="324"/>
      <c r="E13" s="324"/>
      <c r="F13" s="324"/>
      <c r="G13" s="324"/>
      <c r="H13" s="324"/>
      <c r="I13" s="324"/>
      <c r="J13" s="324"/>
    </row>
    <row r="14" ht="16.5" thickBot="1">
      <c r="J14" s="70" t="s">
        <v>251</v>
      </c>
    </row>
    <row r="15" spans="1:10" ht="16.5" thickBot="1">
      <c r="A15" s="325" t="s">
        <v>1</v>
      </c>
      <c r="B15" s="326"/>
      <c r="C15" s="327"/>
      <c r="D15" s="328" t="s">
        <v>87</v>
      </c>
      <c r="E15" s="329"/>
      <c r="F15" s="329"/>
      <c r="G15" s="331" t="s">
        <v>88</v>
      </c>
      <c r="H15" s="332"/>
      <c r="I15" s="333"/>
      <c r="J15" s="334" t="s">
        <v>349</v>
      </c>
    </row>
    <row r="16" spans="1:10" ht="16.5" thickBot="1">
      <c r="A16" s="310"/>
      <c r="B16" s="311"/>
      <c r="C16" s="312"/>
      <c r="D16" s="330"/>
      <c r="E16" s="330"/>
      <c r="F16" s="330"/>
      <c r="G16" s="288" t="s">
        <v>89</v>
      </c>
      <c r="H16" s="289" t="s">
        <v>90</v>
      </c>
      <c r="I16" s="290" t="s">
        <v>350</v>
      </c>
      <c r="J16" s="335"/>
    </row>
    <row r="17" spans="1:10" ht="16.5" thickBot="1">
      <c r="A17" s="336">
        <v>1</v>
      </c>
      <c r="B17" s="336"/>
      <c r="C17" s="336"/>
      <c r="D17" s="336">
        <v>2</v>
      </c>
      <c r="E17" s="336"/>
      <c r="F17" s="336"/>
      <c r="G17" s="71">
        <v>3</v>
      </c>
      <c r="H17" s="71">
        <v>4</v>
      </c>
      <c r="I17" s="71">
        <v>5</v>
      </c>
      <c r="J17" s="72">
        <v>6</v>
      </c>
    </row>
    <row r="18" spans="1:10" ht="16.5" thickBot="1">
      <c r="A18" s="307" t="s">
        <v>351</v>
      </c>
      <c r="B18" s="308"/>
      <c r="C18" s="309"/>
      <c r="D18" s="73"/>
      <c r="E18" s="73"/>
      <c r="F18" s="73"/>
      <c r="G18" s="291"/>
      <c r="H18" s="291"/>
      <c r="I18" s="291"/>
      <c r="J18" s="74"/>
    </row>
    <row r="19" spans="1:15" ht="32.25" thickBot="1">
      <c r="A19" s="75"/>
      <c r="B19" s="294"/>
      <c r="C19" s="295" t="s">
        <v>352</v>
      </c>
      <c r="D19" s="60">
        <v>0</v>
      </c>
      <c r="E19" s="60">
        <v>0</v>
      </c>
      <c r="F19" s="60">
        <v>1</v>
      </c>
      <c r="G19" s="57">
        <f>G20+G26+G29+G32+G36+G40+G48+G49+G50+G51+G52</f>
        <v>5130331544</v>
      </c>
      <c r="H19" s="57">
        <f>H20+H26+H29+H32+H36+H40+H48+H49+H50+H51+H52</f>
        <v>211125639</v>
      </c>
      <c r="I19" s="57">
        <f>I20+I26+I29+I32+I36+I40+I48+I49+I50+I51+I52</f>
        <v>4919205905</v>
      </c>
      <c r="J19" s="57">
        <v>4745951841</v>
      </c>
      <c r="M19" s="112"/>
      <c r="N19" s="112"/>
      <c r="O19" s="112"/>
    </row>
    <row r="20" spans="1:15" ht="31.5">
      <c r="A20" s="76" t="s">
        <v>103</v>
      </c>
      <c r="B20" s="76"/>
      <c r="C20" s="77" t="s">
        <v>353</v>
      </c>
      <c r="D20" s="78">
        <v>0</v>
      </c>
      <c r="E20" s="78">
        <v>0</v>
      </c>
      <c r="F20" s="78">
        <v>2</v>
      </c>
      <c r="G20" s="79">
        <f>SUM(G21:G25)</f>
        <v>1432328518</v>
      </c>
      <c r="H20" s="79">
        <f>SUM(H21:H25)</f>
        <v>7414733</v>
      </c>
      <c r="I20" s="79">
        <f aca="true" t="shared" si="0" ref="I20:I52">G20-H20</f>
        <v>1424913785</v>
      </c>
      <c r="J20" s="79">
        <v>1367706824</v>
      </c>
      <c r="M20" s="112"/>
      <c r="N20" s="112"/>
      <c r="O20" s="112"/>
    </row>
    <row r="21" spans="1:10" ht="15.75">
      <c r="A21" s="80"/>
      <c r="B21" s="80" t="s">
        <v>13</v>
      </c>
      <c r="C21" s="81" t="s">
        <v>354</v>
      </c>
      <c r="D21" s="82">
        <v>0</v>
      </c>
      <c r="E21" s="82">
        <v>0</v>
      </c>
      <c r="F21" s="82">
        <v>3</v>
      </c>
      <c r="G21" s="83">
        <v>1204977463</v>
      </c>
      <c r="H21" s="83">
        <v>1617402</v>
      </c>
      <c r="I21" s="79">
        <f t="shared" si="0"/>
        <v>1203360061</v>
      </c>
      <c r="J21" s="83">
        <v>1146248963</v>
      </c>
    </row>
    <row r="22" spans="1:12" ht="15.75">
      <c r="A22" s="80"/>
      <c r="B22" s="80" t="s">
        <v>14</v>
      </c>
      <c r="C22" s="81" t="s">
        <v>355</v>
      </c>
      <c r="D22" s="82">
        <v>0</v>
      </c>
      <c r="E22" s="82">
        <v>0</v>
      </c>
      <c r="F22" s="82">
        <v>4</v>
      </c>
      <c r="G22" s="83">
        <v>40301281</v>
      </c>
      <c r="H22" s="83">
        <v>5797331</v>
      </c>
      <c r="I22" s="79">
        <f t="shared" si="0"/>
        <v>34503950</v>
      </c>
      <c r="J22" s="83">
        <v>29120987</v>
      </c>
      <c r="L22" s="112"/>
    </row>
    <row r="23" spans="1:10" ht="15.75">
      <c r="A23" s="80"/>
      <c r="B23" s="80" t="s">
        <v>16</v>
      </c>
      <c r="C23" s="81" t="s">
        <v>356</v>
      </c>
      <c r="D23" s="82">
        <v>0</v>
      </c>
      <c r="E23" s="82">
        <v>0</v>
      </c>
      <c r="F23" s="82">
        <v>5</v>
      </c>
      <c r="G23" s="83">
        <v>174796170</v>
      </c>
      <c r="H23" s="83">
        <v>0</v>
      </c>
      <c r="I23" s="79">
        <f t="shared" si="0"/>
        <v>174796170</v>
      </c>
      <c r="J23" s="83">
        <v>126160446</v>
      </c>
    </row>
    <row r="24" spans="1:10" ht="15.75">
      <c r="A24" s="80"/>
      <c r="B24" s="80" t="s">
        <v>17</v>
      </c>
      <c r="C24" s="81" t="s">
        <v>357</v>
      </c>
      <c r="D24" s="82">
        <v>0</v>
      </c>
      <c r="E24" s="82">
        <v>0</v>
      </c>
      <c r="F24" s="82">
        <v>6</v>
      </c>
      <c r="G24" s="83">
        <v>0</v>
      </c>
      <c r="H24" s="83">
        <v>0</v>
      </c>
      <c r="I24" s="79">
        <f t="shared" si="0"/>
        <v>0</v>
      </c>
      <c r="J24" s="83">
        <v>0</v>
      </c>
    </row>
    <row r="25" spans="1:10" ht="15.75">
      <c r="A25" s="80"/>
      <c r="B25" s="80" t="s">
        <v>29</v>
      </c>
      <c r="C25" s="81" t="s">
        <v>358</v>
      </c>
      <c r="D25" s="82">
        <v>0</v>
      </c>
      <c r="E25" s="82">
        <v>0</v>
      </c>
      <c r="F25" s="82">
        <v>7</v>
      </c>
      <c r="G25" s="83">
        <v>12253604</v>
      </c>
      <c r="H25" s="83">
        <v>0</v>
      </c>
      <c r="I25" s="79">
        <f t="shared" si="0"/>
        <v>12253604</v>
      </c>
      <c r="J25" s="83">
        <v>66176428</v>
      </c>
    </row>
    <row r="26" spans="1:15" ht="15.75">
      <c r="A26" s="80" t="s">
        <v>121</v>
      </c>
      <c r="B26" s="80"/>
      <c r="C26" s="81" t="s">
        <v>359</v>
      </c>
      <c r="D26" s="82">
        <v>0</v>
      </c>
      <c r="E26" s="82">
        <v>0</v>
      </c>
      <c r="F26" s="82">
        <v>8</v>
      </c>
      <c r="G26" s="84">
        <f>SUM(G27:G28)</f>
        <v>427266043</v>
      </c>
      <c r="H26" s="84">
        <f>SUM(H27:H28)</f>
        <v>0</v>
      </c>
      <c r="I26" s="79">
        <f t="shared" si="0"/>
        <v>427266043</v>
      </c>
      <c r="J26" s="84">
        <v>409036016</v>
      </c>
      <c r="L26" s="287"/>
      <c r="M26" s="112"/>
      <c r="N26" s="112"/>
      <c r="O26" s="112"/>
    </row>
    <row r="27" spans="1:10" ht="15.75">
      <c r="A27" s="80"/>
      <c r="B27" s="80" t="s">
        <v>13</v>
      </c>
      <c r="C27" s="81" t="s">
        <v>360</v>
      </c>
      <c r="D27" s="82">
        <v>0</v>
      </c>
      <c r="E27" s="82">
        <v>0</v>
      </c>
      <c r="F27" s="82">
        <v>9</v>
      </c>
      <c r="G27" s="83">
        <v>427266043</v>
      </c>
      <c r="H27" s="83">
        <v>0</v>
      </c>
      <c r="I27" s="79">
        <f t="shared" si="0"/>
        <v>427266043</v>
      </c>
      <c r="J27" s="83">
        <v>409036016</v>
      </c>
    </row>
    <row r="28" spans="1:10" ht="15.75">
      <c r="A28" s="80"/>
      <c r="B28" s="80" t="s">
        <v>14</v>
      </c>
      <c r="C28" s="81" t="s">
        <v>361</v>
      </c>
      <c r="D28" s="82">
        <v>0</v>
      </c>
      <c r="E28" s="82">
        <v>1</v>
      </c>
      <c r="F28" s="82">
        <v>0</v>
      </c>
      <c r="G28" s="83">
        <v>0</v>
      </c>
      <c r="H28" s="83">
        <v>0</v>
      </c>
      <c r="I28" s="79">
        <f t="shared" si="0"/>
        <v>0</v>
      </c>
      <c r="J28" s="83">
        <v>0</v>
      </c>
    </row>
    <row r="29" spans="1:15" ht="31.5">
      <c r="A29" s="80" t="s">
        <v>140</v>
      </c>
      <c r="B29" s="80"/>
      <c r="C29" s="81" t="s">
        <v>362</v>
      </c>
      <c r="D29" s="82">
        <v>0</v>
      </c>
      <c r="E29" s="82">
        <v>1</v>
      </c>
      <c r="F29" s="82">
        <v>1</v>
      </c>
      <c r="G29" s="84">
        <f>SUM(G30:G31)</f>
        <v>7442372</v>
      </c>
      <c r="H29" s="84">
        <f>SUM(H30:H31)</f>
        <v>4701608</v>
      </c>
      <c r="I29" s="79">
        <f t="shared" si="0"/>
        <v>2740764</v>
      </c>
      <c r="J29" s="84">
        <v>3041115</v>
      </c>
      <c r="M29" s="112"/>
      <c r="N29" s="112"/>
      <c r="O29" s="112"/>
    </row>
    <row r="30" spans="1:10" ht="31.5">
      <c r="A30" s="80"/>
      <c r="B30" s="80" t="s">
        <v>13</v>
      </c>
      <c r="C30" s="81" t="s">
        <v>363</v>
      </c>
      <c r="D30" s="82">
        <v>0</v>
      </c>
      <c r="E30" s="82">
        <v>1</v>
      </c>
      <c r="F30" s="82">
        <v>2</v>
      </c>
      <c r="G30" s="83">
        <v>7431075</v>
      </c>
      <c r="H30" s="83">
        <v>4701608</v>
      </c>
      <c r="I30" s="79">
        <f t="shared" si="0"/>
        <v>2729467</v>
      </c>
      <c r="J30" s="83">
        <v>3029830</v>
      </c>
    </row>
    <row r="31" spans="1:10" ht="31.5">
      <c r="A31" s="80"/>
      <c r="B31" s="80" t="s">
        <v>14</v>
      </c>
      <c r="C31" s="81" t="s">
        <v>364</v>
      </c>
      <c r="D31" s="82">
        <v>0</v>
      </c>
      <c r="E31" s="82">
        <v>1</v>
      </c>
      <c r="F31" s="82">
        <v>3</v>
      </c>
      <c r="G31" s="83">
        <v>11297</v>
      </c>
      <c r="H31" s="83">
        <v>0</v>
      </c>
      <c r="I31" s="79">
        <f t="shared" si="0"/>
        <v>11297</v>
      </c>
      <c r="J31" s="83">
        <v>11285</v>
      </c>
    </row>
    <row r="32" spans="1:19" ht="15.75">
      <c r="A32" s="85" t="s">
        <v>154</v>
      </c>
      <c r="B32" s="85"/>
      <c r="C32" s="86" t="s">
        <v>365</v>
      </c>
      <c r="D32" s="87">
        <v>0</v>
      </c>
      <c r="E32" s="87">
        <v>1</v>
      </c>
      <c r="F32" s="87">
        <v>4</v>
      </c>
      <c r="G32" s="84">
        <f>SUM(G33:G35)</f>
        <v>3090999775</v>
      </c>
      <c r="H32" s="84">
        <f>SUM(H33:H35)</f>
        <v>197456457</v>
      </c>
      <c r="I32" s="79">
        <f>G32-H32</f>
        <v>2893543318</v>
      </c>
      <c r="J32" s="84">
        <v>2814817137</v>
      </c>
      <c r="K32" s="113"/>
      <c r="L32" s="114"/>
      <c r="M32" s="112"/>
      <c r="N32" s="112"/>
      <c r="O32" s="112"/>
      <c r="P32" s="114"/>
      <c r="Q32" s="114"/>
      <c r="R32" s="114"/>
      <c r="S32" s="113"/>
    </row>
    <row r="33" spans="1:20" ht="15.75">
      <c r="A33" s="85"/>
      <c r="B33" s="85" t="s">
        <v>13</v>
      </c>
      <c r="C33" s="88" t="s">
        <v>366</v>
      </c>
      <c r="D33" s="87">
        <v>0</v>
      </c>
      <c r="E33" s="87">
        <v>1</v>
      </c>
      <c r="F33" s="87">
        <v>5</v>
      </c>
      <c r="G33" s="83">
        <v>1360050090</v>
      </c>
      <c r="H33" s="83">
        <v>92875179</v>
      </c>
      <c r="I33" s="79">
        <f t="shared" si="0"/>
        <v>1267174911</v>
      </c>
      <c r="J33" s="83">
        <v>1315536122</v>
      </c>
      <c r="K33" s="113"/>
      <c r="L33" s="113"/>
      <c r="M33" s="114"/>
      <c r="N33" s="114"/>
      <c r="O33" s="114"/>
      <c r="P33" s="114"/>
      <c r="Q33" s="114"/>
      <c r="R33" s="114"/>
      <c r="S33" s="114"/>
      <c r="T33" s="113"/>
    </row>
    <row r="34" spans="1:20" ht="15.75">
      <c r="A34" s="85"/>
      <c r="B34" s="85" t="s">
        <v>14</v>
      </c>
      <c r="C34" s="88" t="s">
        <v>367</v>
      </c>
      <c r="D34" s="87">
        <v>0</v>
      </c>
      <c r="E34" s="87">
        <v>1</v>
      </c>
      <c r="F34" s="87">
        <v>6</v>
      </c>
      <c r="G34" s="83">
        <v>1208199872</v>
      </c>
      <c r="H34" s="89">
        <v>104581278</v>
      </c>
      <c r="I34" s="79">
        <f t="shared" si="0"/>
        <v>1103618594</v>
      </c>
      <c r="J34" s="89">
        <v>1081531553</v>
      </c>
      <c r="K34" s="113"/>
      <c r="L34" s="113"/>
      <c r="M34" s="114"/>
      <c r="N34" s="114"/>
      <c r="O34" s="114"/>
      <c r="P34" s="114"/>
      <c r="Q34" s="114"/>
      <c r="R34" s="114"/>
      <c r="S34" s="114"/>
      <c r="T34" s="113"/>
    </row>
    <row r="35" spans="1:19" ht="15.75">
      <c r="A35" s="85"/>
      <c r="B35" s="85" t="s">
        <v>16</v>
      </c>
      <c r="C35" s="88" t="s">
        <v>368</v>
      </c>
      <c r="D35" s="87">
        <v>0</v>
      </c>
      <c r="E35" s="87">
        <v>1</v>
      </c>
      <c r="F35" s="87">
        <v>7</v>
      </c>
      <c r="G35" s="83">
        <v>522749813</v>
      </c>
      <c r="H35" s="83">
        <v>0</v>
      </c>
      <c r="I35" s="79">
        <f t="shared" si="0"/>
        <v>522749813</v>
      </c>
      <c r="J35" s="83">
        <v>417749462</v>
      </c>
      <c r="K35" s="113"/>
      <c r="L35" s="114"/>
      <c r="M35" s="114"/>
      <c r="N35" s="114"/>
      <c r="O35" s="114"/>
      <c r="P35" s="114"/>
      <c r="Q35" s="114"/>
      <c r="R35" s="114"/>
      <c r="S35" s="113"/>
    </row>
    <row r="36" spans="1:15" ht="15.75">
      <c r="A36" s="80" t="s">
        <v>155</v>
      </c>
      <c r="B36" s="80"/>
      <c r="C36" s="81" t="s">
        <v>369</v>
      </c>
      <c r="D36" s="82">
        <v>0</v>
      </c>
      <c r="E36" s="82">
        <v>1</v>
      </c>
      <c r="F36" s="82">
        <v>8</v>
      </c>
      <c r="G36" s="84">
        <f>SUM(G37:G39)</f>
        <v>152712796</v>
      </c>
      <c r="H36" s="84">
        <f>SUM(H37:H39)</f>
        <v>1491703</v>
      </c>
      <c r="I36" s="79">
        <f t="shared" si="0"/>
        <v>151221093</v>
      </c>
      <c r="J36" s="84">
        <v>132141706</v>
      </c>
      <c r="M36" s="112"/>
      <c r="N36" s="112"/>
      <c r="O36" s="112"/>
    </row>
    <row r="37" spans="1:10" ht="15.75">
      <c r="A37" s="80"/>
      <c r="B37" s="80" t="s">
        <v>13</v>
      </c>
      <c r="C37" s="81" t="s">
        <v>370</v>
      </c>
      <c r="D37" s="82">
        <v>0</v>
      </c>
      <c r="E37" s="82">
        <v>1</v>
      </c>
      <c r="F37" s="82">
        <v>9</v>
      </c>
      <c r="G37" s="83">
        <v>28796313</v>
      </c>
      <c r="H37" s="83">
        <v>1251853</v>
      </c>
      <c r="I37" s="79">
        <f t="shared" si="0"/>
        <v>27544460</v>
      </c>
      <c r="J37" s="83">
        <v>29225316</v>
      </c>
    </row>
    <row r="38" spans="1:10" ht="15.75">
      <c r="A38" s="80"/>
      <c r="B38" s="80" t="s">
        <v>14</v>
      </c>
      <c r="C38" s="81" t="s">
        <v>371</v>
      </c>
      <c r="D38" s="82">
        <v>0</v>
      </c>
      <c r="E38" s="82">
        <v>2</v>
      </c>
      <c r="F38" s="82">
        <v>0</v>
      </c>
      <c r="G38" s="83">
        <v>0</v>
      </c>
      <c r="H38" s="83">
        <v>0</v>
      </c>
      <c r="I38" s="79">
        <f t="shared" si="0"/>
        <v>0</v>
      </c>
      <c r="J38" s="83">
        <v>0</v>
      </c>
    </row>
    <row r="39" spans="1:10" ht="15.75">
      <c r="A39" s="80"/>
      <c r="B39" s="80" t="s">
        <v>16</v>
      </c>
      <c r="C39" s="81" t="s">
        <v>372</v>
      </c>
      <c r="D39" s="82">
        <v>0</v>
      </c>
      <c r="E39" s="82">
        <v>2</v>
      </c>
      <c r="F39" s="82">
        <v>1</v>
      </c>
      <c r="G39" s="83">
        <v>123916483</v>
      </c>
      <c r="H39" s="83">
        <v>239850</v>
      </c>
      <c r="I39" s="79">
        <f t="shared" si="0"/>
        <v>123676633</v>
      </c>
      <c r="J39" s="83">
        <v>102916390</v>
      </c>
    </row>
    <row r="40" spans="1:15" ht="15.75">
      <c r="A40" s="80" t="s">
        <v>156</v>
      </c>
      <c r="B40" s="80"/>
      <c r="C40" s="81" t="s">
        <v>373</v>
      </c>
      <c r="D40" s="82">
        <v>0</v>
      </c>
      <c r="E40" s="82">
        <v>2</v>
      </c>
      <c r="F40" s="82">
        <v>2</v>
      </c>
      <c r="G40" s="84">
        <f>SUM(G41:G47)</f>
        <v>19319350</v>
      </c>
      <c r="H40" s="84">
        <f>SUM(H41:H47)</f>
        <v>61138</v>
      </c>
      <c r="I40" s="79">
        <f t="shared" si="0"/>
        <v>19258212</v>
      </c>
      <c r="J40" s="84">
        <v>18955954</v>
      </c>
      <c r="M40" s="112"/>
      <c r="N40" s="112"/>
      <c r="O40" s="112"/>
    </row>
    <row r="41" spans="1:10" ht="15.75">
      <c r="A41" s="80"/>
      <c r="B41" s="80" t="s">
        <v>13</v>
      </c>
      <c r="C41" s="81" t="s">
        <v>374</v>
      </c>
      <c r="D41" s="82">
        <v>0</v>
      </c>
      <c r="E41" s="82">
        <v>2</v>
      </c>
      <c r="F41" s="82">
        <v>3</v>
      </c>
      <c r="G41" s="83">
        <v>2642938</v>
      </c>
      <c r="H41" s="83">
        <v>0</v>
      </c>
      <c r="I41" s="79">
        <f t="shared" si="0"/>
        <v>2642938</v>
      </c>
      <c r="J41" s="83">
        <v>3215398</v>
      </c>
    </row>
    <row r="42" spans="1:10" ht="15.75">
      <c r="A42" s="80"/>
      <c r="B42" s="80" t="s">
        <v>14</v>
      </c>
      <c r="C42" s="81" t="s">
        <v>375</v>
      </c>
      <c r="D42" s="82">
        <v>0</v>
      </c>
      <c r="E42" s="82">
        <v>2</v>
      </c>
      <c r="F42" s="82">
        <v>4</v>
      </c>
      <c r="G42" s="83">
        <v>0</v>
      </c>
      <c r="H42" s="83">
        <v>0</v>
      </c>
      <c r="I42" s="79">
        <f t="shared" si="0"/>
        <v>0</v>
      </c>
      <c r="J42" s="83">
        <v>0</v>
      </c>
    </row>
    <row r="43" spans="1:10" ht="15.75">
      <c r="A43" s="80"/>
      <c r="B43" s="80" t="s">
        <v>16</v>
      </c>
      <c r="C43" s="81" t="s">
        <v>376</v>
      </c>
      <c r="D43" s="82">
        <v>0</v>
      </c>
      <c r="E43" s="82">
        <v>2</v>
      </c>
      <c r="F43" s="82">
        <v>5</v>
      </c>
      <c r="G43" s="83">
        <v>0</v>
      </c>
      <c r="H43" s="83">
        <v>0</v>
      </c>
      <c r="I43" s="79">
        <f t="shared" si="0"/>
        <v>0</v>
      </c>
      <c r="J43" s="83">
        <v>0</v>
      </c>
    </row>
    <row r="44" spans="1:10" ht="15.75">
      <c r="A44" s="80"/>
      <c r="B44" s="80" t="s">
        <v>17</v>
      </c>
      <c r="C44" s="81" t="s">
        <v>377</v>
      </c>
      <c r="D44" s="82">
        <v>0</v>
      </c>
      <c r="E44" s="82">
        <v>2</v>
      </c>
      <c r="F44" s="82">
        <v>6</v>
      </c>
      <c r="G44" s="83">
        <v>10541082</v>
      </c>
      <c r="H44" s="83">
        <v>57631</v>
      </c>
      <c r="I44" s="79">
        <f t="shared" si="0"/>
        <v>10483451</v>
      </c>
      <c r="J44" s="83">
        <v>10076681</v>
      </c>
    </row>
    <row r="45" spans="1:10" ht="15.75">
      <c r="A45" s="80"/>
      <c r="B45" s="80" t="s">
        <v>29</v>
      </c>
      <c r="C45" s="81" t="s">
        <v>378</v>
      </c>
      <c r="D45" s="82">
        <v>0</v>
      </c>
      <c r="E45" s="82">
        <v>2</v>
      </c>
      <c r="F45" s="82">
        <v>7</v>
      </c>
      <c r="G45" s="83">
        <v>0</v>
      </c>
      <c r="H45" s="83">
        <v>0</v>
      </c>
      <c r="I45" s="79">
        <f t="shared" si="0"/>
        <v>0</v>
      </c>
      <c r="J45" s="83">
        <v>0</v>
      </c>
    </row>
    <row r="46" spans="1:10" ht="15.75">
      <c r="A46" s="80"/>
      <c r="B46" s="80" t="s">
        <v>31</v>
      </c>
      <c r="C46" s="81" t="s">
        <v>379</v>
      </c>
      <c r="D46" s="82">
        <v>0</v>
      </c>
      <c r="E46" s="82">
        <v>2</v>
      </c>
      <c r="F46" s="82">
        <v>8</v>
      </c>
      <c r="G46" s="83">
        <v>0</v>
      </c>
      <c r="H46" s="83">
        <v>0</v>
      </c>
      <c r="I46" s="79">
        <f t="shared" si="0"/>
        <v>0</v>
      </c>
      <c r="J46" s="83">
        <v>0</v>
      </c>
    </row>
    <row r="47" spans="1:10" ht="15.75">
      <c r="A47" s="80"/>
      <c r="B47" s="80" t="s">
        <v>33</v>
      </c>
      <c r="C47" s="81" t="s">
        <v>380</v>
      </c>
      <c r="D47" s="82">
        <v>0</v>
      </c>
      <c r="E47" s="82">
        <v>2</v>
      </c>
      <c r="F47" s="82">
        <v>9</v>
      </c>
      <c r="G47" s="83">
        <v>6135330</v>
      </c>
      <c r="H47" s="83">
        <v>3507</v>
      </c>
      <c r="I47" s="79">
        <f t="shared" si="0"/>
        <v>6131823</v>
      </c>
      <c r="J47" s="83">
        <v>5663875</v>
      </c>
    </row>
    <row r="48" spans="1:15" ht="15.75">
      <c r="A48" s="80" t="s">
        <v>157</v>
      </c>
      <c r="B48" s="80"/>
      <c r="C48" s="81" t="s">
        <v>381</v>
      </c>
      <c r="D48" s="82">
        <v>0</v>
      </c>
      <c r="E48" s="82">
        <v>3</v>
      </c>
      <c r="F48" s="82">
        <v>0</v>
      </c>
      <c r="G48" s="83">
        <v>237301</v>
      </c>
      <c r="H48" s="83">
        <v>0</v>
      </c>
      <c r="I48" s="79">
        <f t="shared" si="0"/>
        <v>237301</v>
      </c>
      <c r="J48" s="83">
        <v>243771</v>
      </c>
      <c r="L48" s="287"/>
      <c r="M48" s="112"/>
      <c r="N48" s="112"/>
      <c r="O48" s="112"/>
    </row>
    <row r="49" spans="1:10" ht="15.75">
      <c r="A49" s="80" t="s">
        <v>179</v>
      </c>
      <c r="B49" s="80"/>
      <c r="C49" s="81" t="s">
        <v>382</v>
      </c>
      <c r="D49" s="82">
        <v>0</v>
      </c>
      <c r="E49" s="82">
        <v>3</v>
      </c>
      <c r="F49" s="82">
        <v>1</v>
      </c>
      <c r="G49" s="83">
        <v>0</v>
      </c>
      <c r="H49" s="83">
        <v>0</v>
      </c>
      <c r="I49" s="79">
        <f t="shared" si="0"/>
        <v>0</v>
      </c>
      <c r="J49" s="83">
        <v>0</v>
      </c>
    </row>
    <row r="50" spans="1:15" ht="15.75">
      <c r="A50" s="80" t="s">
        <v>181</v>
      </c>
      <c r="B50" s="80"/>
      <c r="C50" s="81" t="s">
        <v>383</v>
      </c>
      <c r="D50" s="82">
        <v>0</v>
      </c>
      <c r="E50" s="82">
        <v>3</v>
      </c>
      <c r="F50" s="82">
        <v>2</v>
      </c>
      <c r="G50" s="83">
        <v>0</v>
      </c>
      <c r="H50" s="83">
        <v>0</v>
      </c>
      <c r="I50" s="79">
        <f t="shared" si="0"/>
        <v>0</v>
      </c>
      <c r="J50" s="83">
        <v>0</v>
      </c>
      <c r="M50" s="112"/>
      <c r="N50" s="112"/>
      <c r="O50" s="112"/>
    </row>
    <row r="51" spans="1:15" ht="15.75">
      <c r="A51" s="80" t="s">
        <v>257</v>
      </c>
      <c r="B51" s="80"/>
      <c r="C51" s="81" t="s">
        <v>384</v>
      </c>
      <c r="D51" s="82">
        <v>0</v>
      </c>
      <c r="E51" s="82">
        <v>3</v>
      </c>
      <c r="F51" s="82">
        <v>3</v>
      </c>
      <c r="G51" s="90">
        <v>25389</v>
      </c>
      <c r="H51" s="90">
        <v>0</v>
      </c>
      <c r="I51" s="249">
        <f t="shared" si="0"/>
        <v>25389</v>
      </c>
      <c r="J51" s="90">
        <v>9318</v>
      </c>
      <c r="M51" s="112"/>
      <c r="N51" s="112"/>
      <c r="O51" s="112"/>
    </row>
    <row r="52" spans="1:10" ht="16.5" thickBot="1">
      <c r="A52" s="91" t="s">
        <v>185</v>
      </c>
      <c r="B52" s="91"/>
      <c r="C52" s="92" t="s">
        <v>385</v>
      </c>
      <c r="D52" s="93">
        <v>0</v>
      </c>
      <c r="E52" s="93">
        <v>3</v>
      </c>
      <c r="F52" s="93">
        <v>4</v>
      </c>
      <c r="G52" s="94">
        <v>0</v>
      </c>
      <c r="H52" s="94">
        <v>0</v>
      </c>
      <c r="I52" s="249">
        <f t="shared" si="0"/>
        <v>0</v>
      </c>
      <c r="J52" s="94">
        <v>0</v>
      </c>
    </row>
    <row r="53" spans="1:15" ht="16.5" thickBot="1">
      <c r="A53" s="95"/>
      <c r="B53" s="95"/>
      <c r="C53" s="96" t="s">
        <v>93</v>
      </c>
      <c r="D53" s="56">
        <v>0</v>
      </c>
      <c r="E53" s="56">
        <v>3</v>
      </c>
      <c r="F53" s="56">
        <v>5</v>
      </c>
      <c r="G53" s="97">
        <f>G54+G59</f>
        <v>153784406</v>
      </c>
      <c r="H53" s="97">
        <f>H54+H59</f>
        <v>0</v>
      </c>
      <c r="I53" s="97">
        <f>I54+I59</f>
        <v>153784406</v>
      </c>
      <c r="J53" s="97">
        <v>164132833</v>
      </c>
      <c r="M53" s="112"/>
      <c r="N53" s="112"/>
      <c r="O53" s="112"/>
    </row>
    <row r="54" spans="1:10" ht="15.75">
      <c r="A54" s="76" t="s">
        <v>103</v>
      </c>
      <c r="B54" s="76"/>
      <c r="C54" s="98" t="s">
        <v>386</v>
      </c>
      <c r="D54" s="99">
        <v>0</v>
      </c>
      <c r="E54" s="99">
        <v>3</v>
      </c>
      <c r="F54" s="99">
        <v>6</v>
      </c>
      <c r="G54" s="79">
        <f>SUM(G55:G58)</f>
        <v>136284310</v>
      </c>
      <c r="H54" s="79">
        <f>SUM(H55:H58)</f>
        <v>0</v>
      </c>
      <c r="I54" s="79">
        <f aca="true" t="shared" si="1" ref="I54:I64">G54-H54</f>
        <v>136284310</v>
      </c>
      <c r="J54" s="79">
        <v>145548541</v>
      </c>
    </row>
    <row r="55" spans="1:10" ht="15.75">
      <c r="A55" s="80"/>
      <c r="B55" s="80" t="s">
        <v>13</v>
      </c>
      <c r="C55" s="81" t="s">
        <v>387</v>
      </c>
      <c r="D55" s="82">
        <v>0</v>
      </c>
      <c r="E55" s="82">
        <v>3</v>
      </c>
      <c r="F55" s="82">
        <v>7</v>
      </c>
      <c r="G55" s="83">
        <v>98154427</v>
      </c>
      <c r="H55" s="83">
        <v>0</v>
      </c>
      <c r="I55" s="79">
        <f t="shared" si="1"/>
        <v>98154427</v>
      </c>
      <c r="J55" s="83">
        <v>105317601</v>
      </c>
    </row>
    <row r="56" spans="1:10" ht="15.75">
      <c r="A56" s="80"/>
      <c r="B56" s="80" t="s">
        <v>14</v>
      </c>
      <c r="C56" s="81" t="s">
        <v>388</v>
      </c>
      <c r="D56" s="82">
        <v>0</v>
      </c>
      <c r="E56" s="82">
        <v>3</v>
      </c>
      <c r="F56" s="82">
        <v>8</v>
      </c>
      <c r="G56" s="83">
        <v>35249410</v>
      </c>
      <c r="H56" s="83">
        <v>0</v>
      </c>
      <c r="I56" s="79">
        <f t="shared" si="1"/>
        <v>35249410</v>
      </c>
      <c r="J56" s="83">
        <v>35249409</v>
      </c>
    </row>
    <row r="57" spans="1:10" ht="15.75">
      <c r="A57" s="80"/>
      <c r="B57" s="80" t="s">
        <v>16</v>
      </c>
      <c r="C57" s="81" t="s">
        <v>389</v>
      </c>
      <c r="D57" s="82">
        <v>0</v>
      </c>
      <c r="E57" s="82">
        <v>3</v>
      </c>
      <c r="F57" s="82">
        <v>9</v>
      </c>
      <c r="G57" s="83">
        <v>0</v>
      </c>
      <c r="H57" s="83">
        <v>0</v>
      </c>
      <c r="I57" s="79">
        <f t="shared" si="1"/>
        <v>0</v>
      </c>
      <c r="J57" s="83">
        <v>0</v>
      </c>
    </row>
    <row r="58" spans="1:10" ht="15.75">
      <c r="A58" s="80"/>
      <c r="B58" s="80" t="s">
        <v>17</v>
      </c>
      <c r="C58" s="81" t="s">
        <v>390</v>
      </c>
      <c r="D58" s="82">
        <v>0</v>
      </c>
      <c r="E58" s="82">
        <v>4</v>
      </c>
      <c r="F58" s="82">
        <v>0</v>
      </c>
      <c r="G58" s="83">
        <v>2880473</v>
      </c>
      <c r="H58" s="83">
        <v>0</v>
      </c>
      <c r="I58" s="79">
        <f t="shared" si="1"/>
        <v>2880473</v>
      </c>
      <c r="J58" s="83">
        <v>4981531</v>
      </c>
    </row>
    <row r="59" spans="1:10" ht="15.75">
      <c r="A59" s="80" t="s">
        <v>121</v>
      </c>
      <c r="B59" s="80"/>
      <c r="C59" s="100" t="s">
        <v>391</v>
      </c>
      <c r="D59" s="82">
        <v>0</v>
      </c>
      <c r="E59" s="82">
        <v>4</v>
      </c>
      <c r="F59" s="82">
        <v>1</v>
      </c>
      <c r="G59" s="84">
        <f>SUM(G60:G64)</f>
        <v>17500096</v>
      </c>
      <c r="H59" s="84">
        <f>SUM(H60:H64)</f>
        <v>0</v>
      </c>
      <c r="I59" s="79">
        <f t="shared" si="1"/>
        <v>17500096</v>
      </c>
      <c r="J59" s="84">
        <v>18584292</v>
      </c>
    </row>
    <row r="60" spans="1:10" ht="15.75">
      <c r="A60" s="80"/>
      <c r="B60" s="80" t="s">
        <v>13</v>
      </c>
      <c r="C60" s="81" t="s">
        <v>392</v>
      </c>
      <c r="D60" s="82">
        <v>0</v>
      </c>
      <c r="E60" s="82">
        <v>4</v>
      </c>
      <c r="F60" s="82">
        <v>2</v>
      </c>
      <c r="G60" s="83">
        <v>0</v>
      </c>
      <c r="H60" s="83">
        <v>0</v>
      </c>
      <c r="I60" s="79">
        <f t="shared" si="1"/>
        <v>0</v>
      </c>
      <c r="J60" s="83">
        <v>0</v>
      </c>
    </row>
    <row r="61" spans="1:10" ht="15.75">
      <c r="A61" s="80"/>
      <c r="B61" s="80" t="s">
        <v>14</v>
      </c>
      <c r="C61" s="81" t="s">
        <v>393</v>
      </c>
      <c r="D61" s="82">
        <v>0</v>
      </c>
      <c r="E61" s="82">
        <v>4</v>
      </c>
      <c r="F61" s="82">
        <v>3</v>
      </c>
      <c r="G61" s="83">
        <v>0</v>
      </c>
      <c r="H61" s="83">
        <v>0</v>
      </c>
      <c r="I61" s="79">
        <f t="shared" si="1"/>
        <v>0</v>
      </c>
      <c r="J61" s="83">
        <v>0</v>
      </c>
    </row>
    <row r="62" spans="1:10" ht="15.75">
      <c r="A62" s="80"/>
      <c r="B62" s="80" t="s">
        <v>16</v>
      </c>
      <c r="C62" s="81" t="s">
        <v>394</v>
      </c>
      <c r="D62" s="82">
        <v>0</v>
      </c>
      <c r="E62" s="82">
        <v>4</v>
      </c>
      <c r="F62" s="82">
        <v>4</v>
      </c>
      <c r="G62" s="83">
        <v>0</v>
      </c>
      <c r="H62" s="83">
        <v>0</v>
      </c>
      <c r="I62" s="79">
        <f t="shared" si="1"/>
        <v>0</v>
      </c>
      <c r="J62" s="83">
        <v>0</v>
      </c>
    </row>
    <row r="63" spans="1:10" ht="15.75">
      <c r="A63" s="80"/>
      <c r="B63" s="80" t="s">
        <v>17</v>
      </c>
      <c r="C63" s="81" t="s">
        <v>395</v>
      </c>
      <c r="D63" s="82">
        <v>0</v>
      </c>
      <c r="E63" s="82">
        <v>4</v>
      </c>
      <c r="F63" s="82">
        <v>5</v>
      </c>
      <c r="G63" s="83">
        <v>11855596</v>
      </c>
      <c r="H63" s="83">
        <v>0</v>
      </c>
      <c r="I63" s="79">
        <f t="shared" si="1"/>
        <v>11855596</v>
      </c>
      <c r="J63" s="83">
        <v>12604035</v>
      </c>
    </row>
    <row r="64" spans="1:10" ht="16.5" thickBot="1">
      <c r="A64" s="101"/>
      <c r="B64" s="101" t="s">
        <v>29</v>
      </c>
      <c r="C64" s="102" t="s">
        <v>396</v>
      </c>
      <c r="D64" s="103">
        <v>0</v>
      </c>
      <c r="E64" s="103">
        <v>4</v>
      </c>
      <c r="F64" s="103">
        <v>6</v>
      </c>
      <c r="G64" s="104">
        <v>5644500</v>
      </c>
      <c r="H64" s="104">
        <v>0</v>
      </c>
      <c r="I64" s="79">
        <f t="shared" si="1"/>
        <v>5644500</v>
      </c>
      <c r="J64" s="104">
        <v>5980257</v>
      </c>
    </row>
    <row r="65" spans="1:10" ht="16.5" thickBot="1">
      <c r="A65" s="50"/>
      <c r="B65" s="50"/>
      <c r="C65" s="50" t="s">
        <v>94</v>
      </c>
      <c r="D65" s="51">
        <v>0</v>
      </c>
      <c r="E65" s="52">
        <v>4</v>
      </c>
      <c r="F65" s="52">
        <v>7</v>
      </c>
      <c r="G65" s="53">
        <v>52583</v>
      </c>
      <c r="H65" s="53">
        <v>0</v>
      </c>
      <c r="I65" s="250">
        <f>G65</f>
        <v>52583</v>
      </c>
      <c r="J65" s="53">
        <v>52583</v>
      </c>
    </row>
    <row r="66" spans="1:10" ht="16.5" thickBot="1">
      <c r="A66" s="54"/>
      <c r="B66" s="54"/>
      <c r="C66" s="54" t="s">
        <v>95</v>
      </c>
      <c r="D66" s="55">
        <v>0</v>
      </c>
      <c r="E66" s="56">
        <v>4</v>
      </c>
      <c r="F66" s="56">
        <v>8</v>
      </c>
      <c r="G66" s="57">
        <f>G19+G53+G65</f>
        <v>5284168533</v>
      </c>
      <c r="H66" s="57">
        <f>H19+H53+H65</f>
        <v>211125639</v>
      </c>
      <c r="I66" s="57">
        <f>I19+I53+I65</f>
        <v>5073042894</v>
      </c>
      <c r="J66" s="57">
        <v>4910137257</v>
      </c>
    </row>
    <row r="67" spans="1:10" ht="16.5" thickBot="1">
      <c r="A67" s="54"/>
      <c r="B67" s="54"/>
      <c r="C67" s="54" t="s">
        <v>397</v>
      </c>
      <c r="D67" s="55">
        <v>0</v>
      </c>
      <c r="E67" s="56">
        <v>4</v>
      </c>
      <c r="F67" s="56">
        <v>9</v>
      </c>
      <c r="G67" s="105">
        <v>986080862</v>
      </c>
      <c r="H67" s="105">
        <v>0</v>
      </c>
      <c r="I67" s="57">
        <f>G67</f>
        <v>986080862</v>
      </c>
      <c r="J67" s="105">
        <v>995048106</v>
      </c>
    </row>
    <row r="68" spans="1:10" ht="16.5" thickBot="1">
      <c r="A68" s="62"/>
      <c r="B68" s="62"/>
      <c r="C68" s="63" t="s">
        <v>96</v>
      </c>
      <c r="D68" s="64">
        <v>0</v>
      </c>
      <c r="E68" s="64">
        <v>5</v>
      </c>
      <c r="F68" s="64">
        <v>0</v>
      </c>
      <c r="G68" s="65">
        <f>G66+G67</f>
        <v>6270249395</v>
      </c>
      <c r="H68" s="65">
        <f>H66+H67</f>
        <v>211125639</v>
      </c>
      <c r="I68" s="65">
        <f>I66+I67</f>
        <v>6059123756</v>
      </c>
      <c r="J68" s="65">
        <v>5905185363</v>
      </c>
    </row>
    <row r="69" spans="1:10" ht="41.25" customHeight="1" thickBot="1">
      <c r="A69" s="310" t="s">
        <v>1</v>
      </c>
      <c r="B69" s="311"/>
      <c r="C69" s="312"/>
      <c r="D69" s="313" t="s">
        <v>87</v>
      </c>
      <c r="E69" s="313"/>
      <c r="F69" s="313"/>
      <c r="G69" s="314" t="s">
        <v>398</v>
      </c>
      <c r="H69" s="315"/>
      <c r="I69" s="316" t="s">
        <v>349</v>
      </c>
      <c r="J69" s="317"/>
    </row>
    <row r="70" spans="1:10" ht="16.5" thickBot="1">
      <c r="A70" s="318">
        <v>1</v>
      </c>
      <c r="B70" s="319"/>
      <c r="C70" s="320"/>
      <c r="D70" s="321">
        <v>2</v>
      </c>
      <c r="E70" s="321"/>
      <c r="F70" s="321"/>
      <c r="G70" s="322">
        <v>3</v>
      </c>
      <c r="H70" s="322"/>
      <c r="I70" s="322">
        <v>4</v>
      </c>
      <c r="J70" s="322"/>
    </row>
    <row r="71" spans="1:10" ht="16.5" thickBot="1">
      <c r="A71" s="364" t="s">
        <v>399</v>
      </c>
      <c r="B71" s="365"/>
      <c r="C71" s="365"/>
      <c r="D71" s="365"/>
      <c r="E71" s="365"/>
      <c r="F71" s="365"/>
      <c r="G71" s="365"/>
      <c r="H71" s="365"/>
      <c r="I71" s="365"/>
      <c r="J71" s="366"/>
    </row>
    <row r="72" spans="1:10" ht="15.75">
      <c r="A72" s="357" t="s">
        <v>400</v>
      </c>
      <c r="B72" s="358"/>
      <c r="C72" s="359"/>
      <c r="D72" s="78">
        <v>1</v>
      </c>
      <c r="E72" s="78">
        <v>0</v>
      </c>
      <c r="F72" s="78">
        <v>1</v>
      </c>
      <c r="G72" s="360">
        <f>G73+G77+G80+G84</f>
        <v>4462826387</v>
      </c>
      <c r="H72" s="360"/>
      <c r="I72" s="361">
        <v>4335476678</v>
      </c>
      <c r="J72" s="362"/>
    </row>
    <row r="73" spans="1:10" ht="15.75">
      <c r="A73" s="80" t="s">
        <v>103</v>
      </c>
      <c r="B73" s="80"/>
      <c r="C73" s="81" t="s">
        <v>401</v>
      </c>
      <c r="D73" s="82">
        <v>1</v>
      </c>
      <c r="E73" s="82">
        <v>0</v>
      </c>
      <c r="F73" s="82">
        <v>2</v>
      </c>
      <c r="G73" s="363">
        <f>G74+G75+G76</f>
        <v>4361159158</v>
      </c>
      <c r="H73" s="363"/>
      <c r="I73" s="305">
        <v>4167611200</v>
      </c>
      <c r="J73" s="306"/>
    </row>
    <row r="74" spans="1:10" ht="15.75">
      <c r="A74" s="80"/>
      <c r="B74" s="80" t="s">
        <v>13</v>
      </c>
      <c r="C74" s="81" t="s">
        <v>402</v>
      </c>
      <c r="D74" s="82">
        <v>1</v>
      </c>
      <c r="E74" s="82">
        <v>0</v>
      </c>
      <c r="F74" s="82">
        <v>3</v>
      </c>
      <c r="G74" s="304">
        <v>2654815776</v>
      </c>
      <c r="H74" s="304"/>
      <c r="I74" s="305">
        <v>2501808977</v>
      </c>
      <c r="J74" s="306"/>
    </row>
    <row r="75" spans="1:10" ht="31.5">
      <c r="A75" s="80"/>
      <c r="B75" s="80" t="s">
        <v>14</v>
      </c>
      <c r="C75" s="81" t="s">
        <v>403</v>
      </c>
      <c r="D75" s="82">
        <v>1</v>
      </c>
      <c r="E75" s="82">
        <v>0</v>
      </c>
      <c r="F75" s="82">
        <v>4</v>
      </c>
      <c r="G75" s="304">
        <v>0</v>
      </c>
      <c r="H75" s="304"/>
      <c r="I75" s="305"/>
      <c r="J75" s="306"/>
    </row>
    <row r="76" spans="1:10" ht="15.75">
      <c r="A76" s="80"/>
      <c r="B76" s="80" t="s">
        <v>16</v>
      </c>
      <c r="C76" s="81" t="s">
        <v>404</v>
      </c>
      <c r="D76" s="82">
        <v>1</v>
      </c>
      <c r="E76" s="82">
        <v>0</v>
      </c>
      <c r="F76" s="82">
        <v>5</v>
      </c>
      <c r="G76" s="304">
        <v>1706343382</v>
      </c>
      <c r="H76" s="304"/>
      <c r="I76" s="305">
        <v>1665802223</v>
      </c>
      <c r="J76" s="306"/>
    </row>
    <row r="77" spans="1:10" ht="15.75">
      <c r="A77" s="80" t="s">
        <v>121</v>
      </c>
      <c r="B77" s="80"/>
      <c r="C77" s="81" t="s">
        <v>405</v>
      </c>
      <c r="D77" s="82">
        <v>1</v>
      </c>
      <c r="E77" s="82">
        <v>0</v>
      </c>
      <c r="F77" s="82">
        <v>6</v>
      </c>
      <c r="G77" s="355">
        <f>+G78+G79</f>
        <v>434537</v>
      </c>
      <c r="H77" s="356"/>
      <c r="I77" s="305">
        <v>580760</v>
      </c>
      <c r="J77" s="306"/>
    </row>
    <row r="78" spans="1:10" ht="15.75">
      <c r="A78" s="80"/>
      <c r="B78" s="80" t="s">
        <v>13</v>
      </c>
      <c r="C78" s="81" t="s">
        <v>406</v>
      </c>
      <c r="D78" s="82">
        <v>1</v>
      </c>
      <c r="E78" s="82">
        <v>0</v>
      </c>
      <c r="F78" s="82">
        <v>7</v>
      </c>
      <c r="G78" s="305">
        <v>414810</v>
      </c>
      <c r="H78" s="306"/>
      <c r="I78" s="305">
        <v>559161</v>
      </c>
      <c r="J78" s="306"/>
    </row>
    <row r="79" spans="1:10" ht="15.75">
      <c r="A79" s="80"/>
      <c r="B79" s="80" t="s">
        <v>14</v>
      </c>
      <c r="C79" s="81" t="s">
        <v>407</v>
      </c>
      <c r="D79" s="82">
        <v>1</v>
      </c>
      <c r="E79" s="82">
        <v>0</v>
      </c>
      <c r="F79" s="82">
        <v>8</v>
      </c>
      <c r="G79" s="304">
        <v>19727</v>
      </c>
      <c r="H79" s="304"/>
      <c r="I79" s="305">
        <v>21599</v>
      </c>
      <c r="J79" s="306"/>
    </row>
    <row r="80" spans="1:10" ht="15.75">
      <c r="A80" s="80" t="s">
        <v>140</v>
      </c>
      <c r="B80" s="80"/>
      <c r="C80" s="81" t="s">
        <v>408</v>
      </c>
      <c r="D80" s="82">
        <v>1</v>
      </c>
      <c r="E80" s="82">
        <v>0</v>
      </c>
      <c r="F80" s="82">
        <v>9</v>
      </c>
      <c r="G80" s="304">
        <v>0</v>
      </c>
      <c r="H80" s="304"/>
      <c r="I80" s="305">
        <v>0</v>
      </c>
      <c r="J80" s="306"/>
    </row>
    <row r="81" spans="1:10" ht="15.75">
      <c r="A81" s="80"/>
      <c r="B81" s="80" t="s">
        <v>13</v>
      </c>
      <c r="C81" s="81" t="s">
        <v>409</v>
      </c>
      <c r="D81" s="82">
        <v>1</v>
      </c>
      <c r="E81" s="82">
        <v>1</v>
      </c>
      <c r="F81" s="82">
        <v>0</v>
      </c>
      <c r="G81" s="304">
        <v>0</v>
      </c>
      <c r="H81" s="304"/>
      <c r="I81" s="305">
        <v>0</v>
      </c>
      <c r="J81" s="306"/>
    </row>
    <row r="82" spans="1:10" ht="31.5">
      <c r="A82" s="80"/>
      <c r="B82" s="80" t="s">
        <v>14</v>
      </c>
      <c r="C82" s="81" t="s">
        <v>410</v>
      </c>
      <c r="D82" s="82">
        <v>1</v>
      </c>
      <c r="E82" s="82">
        <v>1</v>
      </c>
      <c r="F82" s="82">
        <v>1</v>
      </c>
      <c r="G82" s="304">
        <v>0</v>
      </c>
      <c r="H82" s="304"/>
      <c r="I82" s="305">
        <v>0</v>
      </c>
      <c r="J82" s="306"/>
    </row>
    <row r="83" spans="1:10" ht="15" customHeight="1">
      <c r="A83" s="80"/>
      <c r="B83" s="80" t="s">
        <v>16</v>
      </c>
      <c r="C83" s="81" t="s">
        <v>411</v>
      </c>
      <c r="D83" s="82">
        <v>1</v>
      </c>
      <c r="E83" s="82">
        <v>1</v>
      </c>
      <c r="F83" s="82">
        <v>2</v>
      </c>
      <c r="G83" s="304">
        <v>0</v>
      </c>
      <c r="H83" s="304"/>
      <c r="I83" s="305">
        <v>0</v>
      </c>
      <c r="J83" s="306"/>
    </row>
    <row r="84" spans="1:10" ht="15.75">
      <c r="A84" s="80" t="s">
        <v>154</v>
      </c>
      <c r="B84" s="80"/>
      <c r="C84" s="81" t="s">
        <v>412</v>
      </c>
      <c r="D84" s="82">
        <v>1</v>
      </c>
      <c r="E84" s="82">
        <v>1</v>
      </c>
      <c r="F84" s="82">
        <v>3</v>
      </c>
      <c r="G84" s="345">
        <f>SUM(G85:H95)</f>
        <v>101232692</v>
      </c>
      <c r="H84" s="345"/>
      <c r="I84" s="351">
        <v>167284718</v>
      </c>
      <c r="J84" s="352"/>
    </row>
    <row r="85" spans="1:10" ht="15.75">
      <c r="A85" s="80"/>
      <c r="B85" s="80" t="s">
        <v>13</v>
      </c>
      <c r="C85" s="81" t="s">
        <v>413</v>
      </c>
      <c r="D85" s="82">
        <v>1</v>
      </c>
      <c r="E85" s="82">
        <v>1</v>
      </c>
      <c r="F85" s="82">
        <v>4</v>
      </c>
      <c r="G85" s="304">
        <v>216827</v>
      </c>
      <c r="H85" s="304"/>
      <c r="I85" s="305">
        <v>178439</v>
      </c>
      <c r="J85" s="306"/>
    </row>
    <row r="86" spans="1:10" ht="15.75">
      <c r="A86" s="80"/>
      <c r="B86" s="80" t="s">
        <v>14</v>
      </c>
      <c r="C86" s="81" t="s">
        <v>414</v>
      </c>
      <c r="D86" s="82">
        <v>1</v>
      </c>
      <c r="E86" s="82">
        <v>1</v>
      </c>
      <c r="F86" s="82">
        <v>5</v>
      </c>
      <c r="G86" s="350">
        <v>17787505</v>
      </c>
      <c r="H86" s="350"/>
      <c r="I86" s="351">
        <v>79361583</v>
      </c>
      <c r="J86" s="352"/>
    </row>
    <row r="87" spans="1:10" ht="31.5">
      <c r="A87" s="80"/>
      <c r="B87" s="80" t="s">
        <v>16</v>
      </c>
      <c r="C87" s="81" t="s">
        <v>415</v>
      </c>
      <c r="D87" s="82">
        <v>1</v>
      </c>
      <c r="E87" s="82">
        <v>1</v>
      </c>
      <c r="F87" s="82">
        <v>6</v>
      </c>
      <c r="G87" s="353">
        <v>543199</v>
      </c>
      <c r="H87" s="354"/>
      <c r="I87" s="353">
        <v>641648</v>
      </c>
      <c r="J87" s="354"/>
    </row>
    <row r="88" spans="1:10" ht="15.75">
      <c r="A88" s="80"/>
      <c r="B88" s="80" t="s">
        <v>17</v>
      </c>
      <c r="C88" s="81" t="s">
        <v>416</v>
      </c>
      <c r="D88" s="82">
        <v>1</v>
      </c>
      <c r="E88" s="82">
        <v>1</v>
      </c>
      <c r="F88" s="82">
        <v>7</v>
      </c>
      <c r="G88" s="304">
        <v>138</v>
      </c>
      <c r="H88" s="304"/>
      <c r="I88" s="351">
        <v>792705</v>
      </c>
      <c r="J88" s="352"/>
    </row>
    <row r="89" spans="1:10" ht="15.75">
      <c r="A89" s="80"/>
      <c r="B89" s="80" t="s">
        <v>29</v>
      </c>
      <c r="C89" s="81" t="s">
        <v>417</v>
      </c>
      <c r="D89" s="82">
        <v>1</v>
      </c>
      <c r="E89" s="82">
        <v>1</v>
      </c>
      <c r="F89" s="82">
        <v>8</v>
      </c>
      <c r="G89" s="304">
        <v>0</v>
      </c>
      <c r="H89" s="304"/>
      <c r="I89" s="305">
        <v>0</v>
      </c>
      <c r="J89" s="306"/>
    </row>
    <row r="90" spans="1:10" ht="15.75">
      <c r="A90" s="80"/>
      <c r="B90" s="80" t="s">
        <v>31</v>
      </c>
      <c r="C90" s="81" t="s">
        <v>418</v>
      </c>
      <c r="D90" s="82">
        <v>1</v>
      </c>
      <c r="E90" s="82">
        <v>1</v>
      </c>
      <c r="F90" s="82">
        <v>9</v>
      </c>
      <c r="G90" s="304">
        <v>40108848</v>
      </c>
      <c r="H90" s="304"/>
      <c r="I90" s="305">
        <v>47330548</v>
      </c>
      <c r="J90" s="306"/>
    </row>
    <row r="91" spans="1:10" ht="15.75">
      <c r="A91" s="80"/>
      <c r="B91" s="80" t="s">
        <v>33</v>
      </c>
      <c r="C91" s="81" t="s">
        <v>419</v>
      </c>
      <c r="D91" s="82">
        <v>1</v>
      </c>
      <c r="E91" s="82">
        <v>2</v>
      </c>
      <c r="F91" s="82">
        <v>0</v>
      </c>
      <c r="G91" s="304">
        <v>33181633</v>
      </c>
      <c r="H91" s="304"/>
      <c r="I91" s="305">
        <v>33382565</v>
      </c>
      <c r="J91" s="306"/>
    </row>
    <row r="92" spans="1:10" ht="47.25">
      <c r="A92" s="80"/>
      <c r="B92" s="80" t="s">
        <v>35</v>
      </c>
      <c r="C92" s="81" t="s">
        <v>420</v>
      </c>
      <c r="D92" s="82">
        <v>1</v>
      </c>
      <c r="E92" s="82">
        <v>2</v>
      </c>
      <c r="F92" s="82">
        <v>1</v>
      </c>
      <c r="G92" s="304">
        <v>0</v>
      </c>
      <c r="H92" s="304"/>
      <c r="I92" s="305">
        <v>0</v>
      </c>
      <c r="J92" s="306"/>
    </row>
    <row r="93" spans="1:10" ht="15.75">
      <c r="A93" s="80"/>
      <c r="B93" s="80" t="s">
        <v>37</v>
      </c>
      <c r="C93" s="81" t="s">
        <v>421</v>
      </c>
      <c r="D93" s="82">
        <v>1</v>
      </c>
      <c r="E93" s="82">
        <v>2</v>
      </c>
      <c r="F93" s="82">
        <v>2</v>
      </c>
      <c r="G93" s="350">
        <v>8912852</v>
      </c>
      <c r="H93" s="350"/>
      <c r="I93" s="351">
        <v>5029489</v>
      </c>
      <c r="J93" s="352"/>
    </row>
    <row r="94" spans="1:10" ht="15.75">
      <c r="A94" s="80"/>
      <c r="B94" s="80" t="s">
        <v>39</v>
      </c>
      <c r="C94" s="81" t="s">
        <v>422</v>
      </c>
      <c r="D94" s="82">
        <v>1</v>
      </c>
      <c r="E94" s="82">
        <v>2</v>
      </c>
      <c r="F94" s="82">
        <v>3</v>
      </c>
      <c r="G94" s="304">
        <v>481690</v>
      </c>
      <c r="H94" s="304"/>
      <c r="I94" s="305">
        <v>567741</v>
      </c>
      <c r="J94" s="306"/>
    </row>
    <row r="95" spans="1:10" ht="32.25" thickBot="1">
      <c r="A95" s="80"/>
      <c r="B95" s="80" t="s">
        <v>423</v>
      </c>
      <c r="C95" s="81" t="s">
        <v>424</v>
      </c>
      <c r="D95" s="82">
        <v>1</v>
      </c>
      <c r="E95" s="82">
        <v>2</v>
      </c>
      <c r="F95" s="82">
        <v>4</v>
      </c>
      <c r="G95" s="304">
        <v>0</v>
      </c>
      <c r="H95" s="304"/>
      <c r="I95" s="348">
        <v>0</v>
      </c>
      <c r="J95" s="349"/>
    </row>
    <row r="96" spans="1:10" ht="16.5" thickBot="1">
      <c r="A96" s="54"/>
      <c r="B96" s="54"/>
      <c r="C96" s="106" t="s">
        <v>425</v>
      </c>
      <c r="D96" s="56">
        <v>1</v>
      </c>
      <c r="E96" s="56">
        <v>2</v>
      </c>
      <c r="F96" s="56">
        <v>5</v>
      </c>
      <c r="G96" s="342">
        <f>G97+G103+G109+G113+G119</f>
        <v>610216507</v>
      </c>
      <c r="H96" s="342"/>
      <c r="I96" s="343">
        <v>574660579</v>
      </c>
      <c r="J96" s="343"/>
    </row>
    <row r="97" spans="1:10" ht="15.75">
      <c r="A97" s="76" t="s">
        <v>103</v>
      </c>
      <c r="B97" s="76"/>
      <c r="C97" s="98" t="s">
        <v>426</v>
      </c>
      <c r="D97" s="99">
        <v>1</v>
      </c>
      <c r="E97" s="99">
        <v>2</v>
      </c>
      <c r="F97" s="99">
        <v>6</v>
      </c>
      <c r="G97" s="346">
        <f>SUM(G98:H102)</f>
        <v>251639870</v>
      </c>
      <c r="H97" s="346"/>
      <c r="I97" s="347">
        <v>251639870</v>
      </c>
      <c r="J97" s="347"/>
    </row>
    <row r="98" spans="1:10" ht="15.75">
      <c r="A98" s="80"/>
      <c r="B98" s="80" t="s">
        <v>13</v>
      </c>
      <c r="C98" s="81" t="s">
        <v>254</v>
      </c>
      <c r="D98" s="82">
        <v>1</v>
      </c>
      <c r="E98" s="82">
        <v>2</v>
      </c>
      <c r="F98" s="82">
        <v>7</v>
      </c>
      <c r="G98" s="304">
        <v>251639870</v>
      </c>
      <c r="H98" s="304"/>
      <c r="I98" s="304">
        <v>251639870</v>
      </c>
      <c r="J98" s="304"/>
    </row>
    <row r="99" spans="1:10" ht="15.75">
      <c r="A99" s="80"/>
      <c r="B99" s="80" t="s">
        <v>14</v>
      </c>
      <c r="C99" s="81" t="s">
        <v>427</v>
      </c>
      <c r="D99" s="82">
        <v>1</v>
      </c>
      <c r="E99" s="82">
        <v>2</v>
      </c>
      <c r="F99" s="82">
        <v>8</v>
      </c>
      <c r="G99" s="304">
        <v>0</v>
      </c>
      <c r="H99" s="304"/>
      <c r="I99" s="304">
        <v>0</v>
      </c>
      <c r="J99" s="304"/>
    </row>
    <row r="100" spans="1:10" ht="15.75">
      <c r="A100" s="80"/>
      <c r="B100" s="80" t="s">
        <v>16</v>
      </c>
      <c r="C100" s="81" t="s">
        <v>428</v>
      </c>
      <c r="D100" s="82">
        <v>1</v>
      </c>
      <c r="E100" s="82">
        <v>2</v>
      </c>
      <c r="F100" s="82">
        <v>9</v>
      </c>
      <c r="G100" s="304">
        <v>0</v>
      </c>
      <c r="H100" s="304"/>
      <c r="I100" s="304">
        <v>0</v>
      </c>
      <c r="J100" s="304"/>
    </row>
    <row r="101" spans="1:10" ht="15.75">
      <c r="A101" s="80"/>
      <c r="B101" s="80" t="s">
        <v>17</v>
      </c>
      <c r="C101" s="81" t="s">
        <v>429</v>
      </c>
      <c r="D101" s="82">
        <v>1</v>
      </c>
      <c r="E101" s="82">
        <v>3</v>
      </c>
      <c r="F101" s="82">
        <v>0</v>
      </c>
      <c r="G101" s="304">
        <v>0</v>
      </c>
      <c r="H101" s="304"/>
      <c r="I101" s="304">
        <v>0</v>
      </c>
      <c r="J101" s="304"/>
    </row>
    <row r="102" spans="1:10" ht="15.75">
      <c r="A102" s="80"/>
      <c r="B102" s="80" t="s">
        <v>29</v>
      </c>
      <c r="C102" s="81" t="s">
        <v>430</v>
      </c>
      <c r="D102" s="82">
        <v>1</v>
      </c>
      <c r="E102" s="82">
        <v>3</v>
      </c>
      <c r="F102" s="82">
        <v>1</v>
      </c>
      <c r="G102" s="304">
        <v>0</v>
      </c>
      <c r="H102" s="304"/>
      <c r="I102" s="304">
        <v>0</v>
      </c>
      <c r="J102" s="304"/>
    </row>
    <row r="103" spans="1:10" ht="15.75">
      <c r="A103" s="80" t="s">
        <v>121</v>
      </c>
      <c r="B103" s="80"/>
      <c r="C103" s="81" t="s">
        <v>431</v>
      </c>
      <c r="D103" s="82">
        <v>1</v>
      </c>
      <c r="E103" s="82">
        <v>3</v>
      </c>
      <c r="F103" s="82">
        <v>2</v>
      </c>
      <c r="G103" s="345">
        <f>SUM(G104:H108)</f>
        <v>1230492</v>
      </c>
      <c r="H103" s="345"/>
      <c r="I103" s="304">
        <v>1230492</v>
      </c>
      <c r="J103" s="304"/>
    </row>
    <row r="104" spans="1:10" ht="15.75">
      <c r="A104" s="80"/>
      <c r="B104" s="80" t="s">
        <v>13</v>
      </c>
      <c r="C104" s="81" t="s">
        <v>432</v>
      </c>
      <c r="D104" s="82">
        <v>1</v>
      </c>
      <c r="E104" s="82">
        <v>3</v>
      </c>
      <c r="F104" s="82">
        <v>3</v>
      </c>
      <c r="G104" s="304">
        <v>0</v>
      </c>
      <c r="H104" s="304"/>
      <c r="I104" s="304">
        <v>0</v>
      </c>
      <c r="J104" s="304"/>
    </row>
    <row r="105" spans="1:10" ht="15.75">
      <c r="A105" s="80"/>
      <c r="B105" s="80" t="s">
        <v>14</v>
      </c>
      <c r="C105" s="81" t="s">
        <v>433</v>
      </c>
      <c r="D105" s="82">
        <v>1</v>
      </c>
      <c r="E105" s="82">
        <v>3</v>
      </c>
      <c r="F105" s="82">
        <v>4</v>
      </c>
      <c r="G105" s="304">
        <v>0</v>
      </c>
      <c r="H105" s="304"/>
      <c r="I105" s="304">
        <v>0</v>
      </c>
      <c r="J105" s="304"/>
    </row>
    <row r="106" spans="1:10" ht="15.75">
      <c r="A106" s="80"/>
      <c r="B106" s="80" t="s">
        <v>16</v>
      </c>
      <c r="C106" s="81" t="s">
        <v>434</v>
      </c>
      <c r="D106" s="82">
        <v>1</v>
      </c>
      <c r="E106" s="82">
        <v>3</v>
      </c>
      <c r="F106" s="82">
        <v>5</v>
      </c>
      <c r="G106" s="304">
        <v>0</v>
      </c>
      <c r="H106" s="304"/>
      <c r="I106" s="304">
        <v>0</v>
      </c>
      <c r="J106" s="304"/>
    </row>
    <row r="107" spans="1:10" ht="15.75">
      <c r="A107" s="80"/>
      <c r="B107" s="80" t="s">
        <v>17</v>
      </c>
      <c r="C107" s="81" t="s">
        <v>435</v>
      </c>
      <c r="D107" s="82">
        <v>1</v>
      </c>
      <c r="E107" s="82">
        <v>3</v>
      </c>
      <c r="F107" s="82">
        <v>6</v>
      </c>
      <c r="G107" s="304">
        <v>1230492</v>
      </c>
      <c r="H107" s="304"/>
      <c r="I107" s="304">
        <v>1230492</v>
      </c>
      <c r="J107" s="304"/>
    </row>
    <row r="108" spans="1:10" ht="15.75">
      <c r="A108" s="80"/>
      <c r="B108" s="80" t="s">
        <v>29</v>
      </c>
      <c r="C108" s="81" t="s">
        <v>436</v>
      </c>
      <c r="D108" s="82">
        <v>1</v>
      </c>
      <c r="E108" s="82">
        <v>3</v>
      </c>
      <c r="F108" s="82">
        <v>7</v>
      </c>
      <c r="G108" s="304">
        <v>0</v>
      </c>
      <c r="H108" s="304"/>
      <c r="I108" s="304">
        <v>0</v>
      </c>
      <c r="J108" s="304"/>
    </row>
    <row r="109" spans="1:10" ht="15.75">
      <c r="A109" s="80" t="s">
        <v>140</v>
      </c>
      <c r="B109" s="80"/>
      <c r="C109" s="81" t="s">
        <v>437</v>
      </c>
      <c r="D109" s="82">
        <v>1</v>
      </c>
      <c r="E109" s="82">
        <v>3</v>
      </c>
      <c r="F109" s="82">
        <v>8</v>
      </c>
      <c r="G109" s="345">
        <f>+G110+G111+G112</f>
        <v>264688</v>
      </c>
      <c r="H109" s="345"/>
      <c r="I109" s="304">
        <v>325240</v>
      </c>
      <c r="J109" s="304"/>
    </row>
    <row r="110" spans="1:10" ht="31.5">
      <c r="A110" s="80"/>
      <c r="B110" s="80" t="s">
        <v>13</v>
      </c>
      <c r="C110" s="81" t="s">
        <v>438</v>
      </c>
      <c r="D110" s="82">
        <v>1</v>
      </c>
      <c r="E110" s="82">
        <v>3</v>
      </c>
      <c r="F110" s="82">
        <v>9</v>
      </c>
      <c r="G110" s="304">
        <v>0</v>
      </c>
      <c r="H110" s="304"/>
      <c r="I110" s="304">
        <v>0</v>
      </c>
      <c r="J110" s="304"/>
    </row>
    <row r="111" spans="1:10" ht="15.75">
      <c r="A111" s="80"/>
      <c r="B111" s="80" t="s">
        <v>14</v>
      </c>
      <c r="C111" s="107" t="s">
        <v>439</v>
      </c>
      <c r="D111" s="82">
        <v>1</v>
      </c>
      <c r="E111" s="82">
        <v>4</v>
      </c>
      <c r="F111" s="82">
        <v>0</v>
      </c>
      <c r="G111" s="304">
        <v>0</v>
      </c>
      <c r="H111" s="304"/>
      <c r="I111" s="304">
        <v>0</v>
      </c>
      <c r="J111" s="304"/>
    </row>
    <row r="112" spans="1:10" ht="16.5" customHeight="1">
      <c r="A112" s="80"/>
      <c r="B112" s="80" t="s">
        <v>16</v>
      </c>
      <c r="C112" s="81" t="s">
        <v>440</v>
      </c>
      <c r="D112" s="82">
        <v>1</v>
      </c>
      <c r="E112" s="82">
        <v>4</v>
      </c>
      <c r="F112" s="82">
        <v>1</v>
      </c>
      <c r="G112" s="304">
        <v>264688</v>
      </c>
      <c r="H112" s="304"/>
      <c r="I112" s="304">
        <v>325240</v>
      </c>
      <c r="J112" s="304"/>
    </row>
    <row r="113" spans="1:10" ht="15.75">
      <c r="A113" s="80" t="s">
        <v>154</v>
      </c>
      <c r="B113" s="80"/>
      <c r="C113" s="81" t="s">
        <v>441</v>
      </c>
      <c r="D113" s="82">
        <v>1</v>
      </c>
      <c r="E113" s="82">
        <v>4</v>
      </c>
      <c r="F113" s="82">
        <v>2</v>
      </c>
      <c r="G113" s="345">
        <f>SUM(G114:H118)</f>
        <v>357081457</v>
      </c>
      <c r="H113" s="345"/>
      <c r="I113" s="304">
        <v>321464977</v>
      </c>
      <c r="J113" s="304"/>
    </row>
    <row r="114" spans="1:10" ht="15.75">
      <c r="A114" s="80"/>
      <c r="B114" s="80" t="s">
        <v>13</v>
      </c>
      <c r="C114" s="81" t="s">
        <v>442</v>
      </c>
      <c r="D114" s="82">
        <v>1</v>
      </c>
      <c r="E114" s="82">
        <v>4</v>
      </c>
      <c r="F114" s="82">
        <v>3</v>
      </c>
      <c r="G114" s="304">
        <v>35616480</v>
      </c>
      <c r="H114" s="304"/>
      <c r="I114" s="304">
        <v>44620901</v>
      </c>
      <c r="J114" s="304"/>
    </row>
    <row r="115" spans="1:10" ht="15.75">
      <c r="A115" s="80"/>
      <c r="B115" s="80" t="s">
        <v>14</v>
      </c>
      <c r="C115" s="81" t="s">
        <v>443</v>
      </c>
      <c r="D115" s="82">
        <v>1</v>
      </c>
      <c r="E115" s="82">
        <v>4</v>
      </c>
      <c r="F115" s="82">
        <v>4</v>
      </c>
      <c r="G115" s="304">
        <v>321412394</v>
      </c>
      <c r="H115" s="304"/>
      <c r="I115" s="304">
        <v>276737027</v>
      </c>
      <c r="J115" s="304"/>
    </row>
    <row r="116" spans="1:10" ht="15.75">
      <c r="A116" s="80"/>
      <c r="B116" s="80" t="s">
        <v>16</v>
      </c>
      <c r="C116" s="81" t="s">
        <v>444</v>
      </c>
      <c r="D116" s="82">
        <v>1</v>
      </c>
      <c r="E116" s="82">
        <v>4</v>
      </c>
      <c r="F116" s="82">
        <v>5</v>
      </c>
      <c r="G116" s="304">
        <v>0</v>
      </c>
      <c r="H116" s="304"/>
      <c r="I116" s="304">
        <v>0</v>
      </c>
      <c r="J116" s="304"/>
    </row>
    <row r="117" spans="1:10" ht="15.75">
      <c r="A117" s="80"/>
      <c r="B117" s="80" t="s">
        <v>17</v>
      </c>
      <c r="C117" s="81" t="s">
        <v>445</v>
      </c>
      <c r="D117" s="82">
        <v>1</v>
      </c>
      <c r="E117" s="82">
        <v>4</v>
      </c>
      <c r="F117" s="82">
        <v>6</v>
      </c>
      <c r="G117" s="304">
        <v>0</v>
      </c>
      <c r="H117" s="304"/>
      <c r="I117" s="304">
        <v>0</v>
      </c>
      <c r="J117" s="304"/>
    </row>
    <row r="118" spans="1:10" ht="15.75">
      <c r="A118" s="80"/>
      <c r="B118" s="80" t="s">
        <v>29</v>
      </c>
      <c r="C118" s="81" t="s">
        <v>446</v>
      </c>
      <c r="D118" s="82">
        <v>1</v>
      </c>
      <c r="E118" s="82">
        <v>4</v>
      </c>
      <c r="F118" s="82">
        <v>7</v>
      </c>
      <c r="G118" s="304">
        <v>52583</v>
      </c>
      <c r="H118" s="304"/>
      <c r="I118" s="304">
        <v>107049</v>
      </c>
      <c r="J118" s="304"/>
    </row>
    <row r="119" spans="1:10" ht="15.75">
      <c r="A119" s="80" t="s">
        <v>155</v>
      </c>
      <c r="B119" s="80"/>
      <c r="C119" s="81" t="s">
        <v>447</v>
      </c>
      <c r="D119" s="82">
        <v>1</v>
      </c>
      <c r="E119" s="82">
        <v>4</v>
      </c>
      <c r="F119" s="82">
        <v>8</v>
      </c>
      <c r="G119" s="304">
        <v>0</v>
      </c>
      <c r="H119" s="304"/>
      <c r="I119" s="304">
        <v>0</v>
      </c>
      <c r="J119" s="304"/>
    </row>
    <row r="120" spans="1:10" ht="15.75">
      <c r="A120" s="80"/>
      <c r="B120" s="80" t="s">
        <v>13</v>
      </c>
      <c r="C120" s="81" t="s">
        <v>448</v>
      </c>
      <c r="D120" s="82">
        <v>1</v>
      </c>
      <c r="E120" s="82">
        <v>4</v>
      </c>
      <c r="F120" s="82">
        <v>9</v>
      </c>
      <c r="G120" s="304">
        <v>0</v>
      </c>
      <c r="H120" s="304"/>
      <c r="I120" s="304">
        <v>0</v>
      </c>
      <c r="J120" s="304"/>
    </row>
    <row r="121" spans="1:10" ht="16.5" thickBot="1">
      <c r="A121" s="108"/>
      <c r="B121" s="108" t="s">
        <v>14</v>
      </c>
      <c r="C121" s="109" t="s">
        <v>449</v>
      </c>
      <c r="D121" s="93">
        <v>1</v>
      </c>
      <c r="E121" s="93">
        <v>5</v>
      </c>
      <c r="F121" s="93">
        <v>0</v>
      </c>
      <c r="G121" s="344">
        <v>0</v>
      </c>
      <c r="H121" s="344"/>
      <c r="I121" s="344">
        <v>0</v>
      </c>
      <c r="J121" s="344"/>
    </row>
    <row r="122" spans="1:10" ht="16.5" thickBot="1">
      <c r="A122" s="58"/>
      <c r="B122" s="58"/>
      <c r="C122" s="59" t="s">
        <v>97</v>
      </c>
      <c r="D122" s="60">
        <v>1</v>
      </c>
      <c r="E122" s="60">
        <v>5</v>
      </c>
      <c r="F122" s="60">
        <v>1</v>
      </c>
      <c r="G122" s="342">
        <f>G96+G72</f>
        <v>5073042894</v>
      </c>
      <c r="H122" s="342"/>
      <c r="I122" s="343">
        <v>4910137257</v>
      </c>
      <c r="J122" s="343"/>
    </row>
    <row r="123" spans="1:10" ht="16.5" thickBot="1">
      <c r="A123" s="58"/>
      <c r="B123" s="58"/>
      <c r="C123" s="59" t="s">
        <v>335</v>
      </c>
      <c r="D123" s="60">
        <v>1</v>
      </c>
      <c r="E123" s="60">
        <v>5</v>
      </c>
      <c r="F123" s="60">
        <v>2</v>
      </c>
      <c r="G123" s="251"/>
      <c r="H123" s="252">
        <v>986080862</v>
      </c>
      <c r="I123" s="292"/>
      <c r="J123" s="61">
        <v>995048106</v>
      </c>
    </row>
    <row r="124" spans="1:10" ht="16.5" thickBot="1">
      <c r="A124" s="62"/>
      <c r="B124" s="62"/>
      <c r="C124" s="63" t="s">
        <v>98</v>
      </c>
      <c r="D124" s="64">
        <v>1</v>
      </c>
      <c r="E124" s="64">
        <v>5</v>
      </c>
      <c r="F124" s="64">
        <v>3</v>
      </c>
      <c r="G124" s="339">
        <f>G122+H123</f>
        <v>6059123756</v>
      </c>
      <c r="H124" s="339"/>
      <c r="I124" s="339">
        <v>5905185363</v>
      </c>
      <c r="J124" s="339"/>
    </row>
  </sheetData>
  <sheetProtection formatCells="0" formatColumns="0" formatRows="0" insertColumns="0" insertRows="0" insertHyperlinks="0" deleteColumns="0" deleteRows="0" sort="0" autoFilter="0" pivotTables="0"/>
  <mergeCells count="128">
    <mergeCell ref="A72:C72"/>
    <mergeCell ref="G72:H72"/>
    <mergeCell ref="I72:J72"/>
    <mergeCell ref="G73:H73"/>
    <mergeCell ref="A71:J71"/>
    <mergeCell ref="G78:H78"/>
    <mergeCell ref="I78:J78"/>
    <mergeCell ref="I73:J73"/>
    <mergeCell ref="G74:H74"/>
    <mergeCell ref="I74:J74"/>
    <mergeCell ref="G79:H79"/>
    <mergeCell ref="I79:J79"/>
    <mergeCell ref="G77:H77"/>
    <mergeCell ref="I77:J77"/>
    <mergeCell ref="G82:H82"/>
    <mergeCell ref="I82:J82"/>
    <mergeCell ref="G83:H83"/>
    <mergeCell ref="I83:J83"/>
    <mergeCell ref="G80:H80"/>
    <mergeCell ref="I80:J80"/>
    <mergeCell ref="G81:H81"/>
    <mergeCell ref="I81:J81"/>
    <mergeCell ref="G86:H86"/>
    <mergeCell ref="I86:J86"/>
    <mergeCell ref="G87:H87"/>
    <mergeCell ref="I87:J87"/>
    <mergeCell ref="G84:H84"/>
    <mergeCell ref="I84:J84"/>
    <mergeCell ref="G85:H85"/>
    <mergeCell ref="I85:J85"/>
    <mergeCell ref="G90:H90"/>
    <mergeCell ref="I90:J90"/>
    <mergeCell ref="G91:H91"/>
    <mergeCell ref="I91:J91"/>
    <mergeCell ref="G88:H88"/>
    <mergeCell ref="I88:J88"/>
    <mergeCell ref="G89:H89"/>
    <mergeCell ref="I89:J89"/>
    <mergeCell ref="G94:H94"/>
    <mergeCell ref="I94:J94"/>
    <mergeCell ref="G95:H95"/>
    <mergeCell ref="I95:J95"/>
    <mergeCell ref="G92:H92"/>
    <mergeCell ref="I92:J92"/>
    <mergeCell ref="G93:H93"/>
    <mergeCell ref="I93:J93"/>
    <mergeCell ref="G98:H98"/>
    <mergeCell ref="I98:J98"/>
    <mergeCell ref="G99:H99"/>
    <mergeCell ref="I99:J99"/>
    <mergeCell ref="G96:H96"/>
    <mergeCell ref="I96:J96"/>
    <mergeCell ref="G97:H97"/>
    <mergeCell ref="I97:J97"/>
    <mergeCell ref="G102:H102"/>
    <mergeCell ref="I102:J102"/>
    <mergeCell ref="G103:H103"/>
    <mergeCell ref="I103:J103"/>
    <mergeCell ref="G100:H100"/>
    <mergeCell ref="I100:J100"/>
    <mergeCell ref="G101:H101"/>
    <mergeCell ref="I101:J101"/>
    <mergeCell ref="G106:H106"/>
    <mergeCell ref="I106:J106"/>
    <mergeCell ref="G107:H107"/>
    <mergeCell ref="I107:J107"/>
    <mergeCell ref="G104:H104"/>
    <mergeCell ref="I104:J104"/>
    <mergeCell ref="G105:H105"/>
    <mergeCell ref="I105:J105"/>
    <mergeCell ref="G110:H110"/>
    <mergeCell ref="I110:J110"/>
    <mergeCell ref="G111:H111"/>
    <mergeCell ref="I111:J111"/>
    <mergeCell ref="G108:H108"/>
    <mergeCell ref="I108:J108"/>
    <mergeCell ref="G109:H109"/>
    <mergeCell ref="I109:J109"/>
    <mergeCell ref="G114:H114"/>
    <mergeCell ref="I114:J114"/>
    <mergeCell ref="G115:H115"/>
    <mergeCell ref="I115:J115"/>
    <mergeCell ref="G112:H112"/>
    <mergeCell ref="I112:J112"/>
    <mergeCell ref="G113:H113"/>
    <mergeCell ref="I113:J113"/>
    <mergeCell ref="G118:H118"/>
    <mergeCell ref="I118:J118"/>
    <mergeCell ref="G119:H119"/>
    <mergeCell ref="I119:J119"/>
    <mergeCell ref="G116:H116"/>
    <mergeCell ref="I116:J116"/>
    <mergeCell ref="G117:H117"/>
    <mergeCell ref="I117:J117"/>
    <mergeCell ref="G122:H122"/>
    <mergeCell ref="I122:J122"/>
    <mergeCell ref="G120:H120"/>
    <mergeCell ref="I120:J120"/>
    <mergeCell ref="G121:H121"/>
    <mergeCell ref="I121:J121"/>
    <mergeCell ref="H6:J6"/>
    <mergeCell ref="G124:H124"/>
    <mergeCell ref="I124:J124"/>
    <mergeCell ref="I1:J1"/>
    <mergeCell ref="H2:J2"/>
    <mergeCell ref="I3:J3"/>
    <mergeCell ref="H4:J4"/>
    <mergeCell ref="I8:J8"/>
    <mergeCell ref="G75:H75"/>
    <mergeCell ref="I75:J75"/>
    <mergeCell ref="I70:J70"/>
    <mergeCell ref="A13:J13"/>
    <mergeCell ref="A15:C16"/>
    <mergeCell ref="D15:F16"/>
    <mergeCell ref="G15:I15"/>
    <mergeCell ref="J15:J16"/>
    <mergeCell ref="A17:C17"/>
    <mergeCell ref="D17:F17"/>
    <mergeCell ref="G76:H76"/>
    <mergeCell ref="I76:J76"/>
    <mergeCell ref="A18:C18"/>
    <mergeCell ref="A69:C69"/>
    <mergeCell ref="D69:F69"/>
    <mergeCell ref="G69:H69"/>
    <mergeCell ref="I69:J69"/>
    <mergeCell ref="A70:C70"/>
    <mergeCell ref="D70:F70"/>
    <mergeCell ref="G70:H7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139"/>
  <sheetViews>
    <sheetView zoomScale="60" zoomScaleNormal="60" zoomScalePageLayoutView="0" workbookViewId="0" topLeftCell="A1">
      <pane ySplit="16" topLeftCell="A17" activePane="bottomLeft" state="frozen"/>
      <selection pane="topLeft" activeCell="A1" sqref="A1"/>
      <selection pane="bottomLeft" activeCell="I1" sqref="I1"/>
    </sheetView>
  </sheetViews>
  <sheetFormatPr defaultColWidth="9.140625" defaultRowHeight="12.75"/>
  <cols>
    <col min="1" max="1" width="4.140625" style="147" customWidth="1"/>
    <col min="2" max="2" width="3.421875" style="148" customWidth="1"/>
    <col min="3" max="3" width="85.7109375" style="149" customWidth="1"/>
    <col min="4" max="6" width="3.28125" style="149" customWidth="1"/>
    <col min="7" max="8" width="28.7109375" style="150" customWidth="1"/>
    <col min="9" max="9" width="11.421875" style="110" bestFit="1" customWidth="1"/>
    <col min="10" max="16384" width="9.140625" style="110" customWidth="1"/>
  </cols>
  <sheetData>
    <row r="1" spans="1:9" ht="15.75">
      <c r="A1" s="44"/>
      <c r="B1" s="44"/>
      <c r="C1" s="68" t="s">
        <v>337</v>
      </c>
      <c r="D1" s="44"/>
      <c r="E1" s="44"/>
      <c r="F1" s="44"/>
      <c r="G1" s="367" t="s">
        <v>338</v>
      </c>
      <c r="H1" s="367"/>
      <c r="I1" s="203" t="s">
        <v>307</v>
      </c>
    </row>
    <row r="2" spans="1:8" ht="15.75">
      <c r="A2" s="44"/>
      <c r="B2" s="44"/>
      <c r="C2" s="45" t="s">
        <v>339</v>
      </c>
      <c r="D2" s="111"/>
      <c r="E2" s="44"/>
      <c r="F2" s="44"/>
      <c r="G2" s="368" t="s">
        <v>340</v>
      </c>
      <c r="H2" s="368"/>
    </row>
    <row r="3" spans="1:8" ht="15.75">
      <c r="A3" s="44"/>
      <c r="B3" s="44"/>
      <c r="C3" s="68" t="s">
        <v>341</v>
      </c>
      <c r="D3" s="111"/>
      <c r="E3" s="44"/>
      <c r="F3" s="44"/>
      <c r="G3" s="367" t="s">
        <v>338</v>
      </c>
      <c r="H3" s="367"/>
    </row>
    <row r="4" spans="1:8" ht="15.75" customHeight="1">
      <c r="A4" s="44"/>
      <c r="B4" s="44"/>
      <c r="C4" s="45" t="s">
        <v>342</v>
      </c>
      <c r="D4" s="111"/>
      <c r="E4" s="44"/>
      <c r="F4" s="44"/>
      <c r="G4" s="368" t="s">
        <v>343</v>
      </c>
      <c r="H4" s="368"/>
    </row>
    <row r="5" spans="1:8" ht="15.75">
      <c r="A5" s="44"/>
      <c r="B5" s="44"/>
      <c r="C5" s="68" t="s">
        <v>344</v>
      </c>
      <c r="D5" s="111"/>
      <c r="E5" s="44"/>
      <c r="F5" s="44"/>
      <c r="G5" s="46"/>
      <c r="H5" s="48" t="s">
        <v>345</v>
      </c>
    </row>
    <row r="6" spans="1:8" ht="15.75">
      <c r="A6" s="44"/>
      <c r="B6" s="44"/>
      <c r="C6" s="45" t="s">
        <v>331</v>
      </c>
      <c r="D6" s="111"/>
      <c r="E6" s="44"/>
      <c r="F6" s="44"/>
      <c r="G6" s="369" t="s">
        <v>332</v>
      </c>
      <c r="H6" s="369"/>
    </row>
    <row r="7" spans="1:8" ht="15.75">
      <c r="A7" s="44"/>
      <c r="B7" s="44"/>
      <c r="C7" s="44"/>
      <c r="D7" s="111"/>
      <c r="E7" s="44"/>
      <c r="F7" s="44"/>
      <c r="G7" s="46"/>
      <c r="H7" s="48" t="s">
        <v>333</v>
      </c>
    </row>
    <row r="8" spans="1:8" ht="15.75">
      <c r="A8" s="44"/>
      <c r="B8" s="44"/>
      <c r="C8" s="45" t="s">
        <v>346</v>
      </c>
      <c r="D8" s="44"/>
      <c r="E8" s="44"/>
      <c r="F8" s="44"/>
      <c r="G8" s="66"/>
      <c r="H8" s="47" t="s">
        <v>347</v>
      </c>
    </row>
    <row r="9" spans="1:8" ht="15.75">
      <c r="A9" s="293"/>
      <c r="B9" s="44"/>
      <c r="C9" s="68" t="s">
        <v>337</v>
      </c>
      <c r="D9" s="49"/>
      <c r="E9" s="49"/>
      <c r="F9" s="49"/>
      <c r="G9" s="46"/>
      <c r="H9" s="46"/>
    </row>
    <row r="10" spans="1:8" ht="15.75">
      <c r="A10" s="293"/>
      <c r="B10" s="44"/>
      <c r="C10" s="45" t="s">
        <v>334</v>
      </c>
      <c r="D10" s="49"/>
      <c r="E10" s="49"/>
      <c r="F10" s="49"/>
      <c r="G10" s="46"/>
      <c r="H10" s="46"/>
    </row>
    <row r="11" spans="1:8" ht="15.75">
      <c r="A11" s="44"/>
      <c r="B11" s="44"/>
      <c r="C11" s="49" t="s">
        <v>348</v>
      </c>
      <c r="D11" s="49"/>
      <c r="E11" s="49"/>
      <c r="F11" s="49"/>
      <c r="G11" s="46"/>
      <c r="H11" s="46"/>
    </row>
    <row r="12" spans="1:8" ht="15.75">
      <c r="A12" s="44"/>
      <c r="B12" s="44"/>
      <c r="C12" s="370"/>
      <c r="D12" s="370"/>
      <c r="E12" s="370"/>
      <c r="F12" s="370"/>
      <c r="G12" s="46"/>
      <c r="H12" s="46"/>
    </row>
    <row r="13" spans="1:8" ht="15.75">
      <c r="A13" s="371" t="s">
        <v>590</v>
      </c>
      <c r="B13" s="372"/>
      <c r="C13" s="372"/>
      <c r="D13" s="372"/>
      <c r="E13" s="372"/>
      <c r="F13" s="372"/>
      <c r="G13" s="372"/>
      <c r="H13" s="372"/>
    </row>
    <row r="14" spans="1:8" ht="16.5" thickBot="1">
      <c r="A14" s="44"/>
      <c r="B14" s="44"/>
      <c r="C14" s="44"/>
      <c r="D14" s="44"/>
      <c r="E14" s="44"/>
      <c r="F14" s="44"/>
      <c r="G14" s="46"/>
      <c r="H14" s="115" t="s">
        <v>251</v>
      </c>
    </row>
    <row r="15" spans="1:8" ht="16.5" customHeight="1" thickBot="1">
      <c r="A15" s="373" t="s">
        <v>1</v>
      </c>
      <c r="B15" s="374"/>
      <c r="C15" s="375"/>
      <c r="D15" s="379" t="s">
        <v>87</v>
      </c>
      <c r="E15" s="379"/>
      <c r="F15" s="379"/>
      <c r="G15" s="381" t="s">
        <v>450</v>
      </c>
      <c r="H15" s="382"/>
    </row>
    <row r="16" spans="1:8" ht="16.5" customHeight="1" thickBot="1">
      <c r="A16" s="376"/>
      <c r="B16" s="377"/>
      <c r="C16" s="378"/>
      <c r="D16" s="380"/>
      <c r="E16" s="380"/>
      <c r="F16" s="380"/>
      <c r="G16" s="116" t="s">
        <v>5</v>
      </c>
      <c r="H16" s="116" t="s">
        <v>4</v>
      </c>
    </row>
    <row r="17" spans="1:8" ht="16.5" thickBot="1">
      <c r="A17" s="117"/>
      <c r="B17" s="118"/>
      <c r="C17" s="119">
        <v>1</v>
      </c>
      <c r="D17" s="386">
        <v>2</v>
      </c>
      <c r="E17" s="386"/>
      <c r="F17" s="386"/>
      <c r="G17" s="120">
        <v>3</v>
      </c>
      <c r="H17" s="120">
        <v>4</v>
      </c>
    </row>
    <row r="18" spans="1:8" ht="19.5" customHeight="1" thickBot="1">
      <c r="A18" s="383" t="s">
        <v>451</v>
      </c>
      <c r="B18" s="384"/>
      <c r="C18" s="384"/>
      <c r="D18" s="384"/>
      <c r="E18" s="384"/>
      <c r="F18" s="384"/>
      <c r="G18" s="384"/>
      <c r="H18" s="385"/>
    </row>
    <row r="19" spans="1:8" ht="15.75">
      <c r="A19" s="121" t="s">
        <v>103</v>
      </c>
      <c r="B19" s="122"/>
      <c r="C19" s="123" t="s">
        <v>6</v>
      </c>
      <c r="D19" s="124">
        <v>2</v>
      </c>
      <c r="E19" s="124">
        <v>0</v>
      </c>
      <c r="F19" s="124">
        <v>1</v>
      </c>
      <c r="G19" s="296">
        <v>74323835</v>
      </c>
      <c r="H19" s="296">
        <v>77820455</v>
      </c>
    </row>
    <row r="20" spans="1:8" ht="15.75">
      <c r="A20" s="125" t="s">
        <v>121</v>
      </c>
      <c r="B20" s="126"/>
      <c r="C20" s="127" t="s">
        <v>452</v>
      </c>
      <c r="D20" s="128">
        <v>2</v>
      </c>
      <c r="E20" s="128">
        <v>0</v>
      </c>
      <c r="F20" s="128">
        <v>2</v>
      </c>
      <c r="G20" s="141">
        <v>15569831</v>
      </c>
      <c r="H20" s="141">
        <v>15921071</v>
      </c>
    </row>
    <row r="21" spans="1:8" ht="15.75">
      <c r="A21" s="125"/>
      <c r="B21" s="126"/>
      <c r="C21" s="129" t="s">
        <v>7</v>
      </c>
      <c r="D21" s="128">
        <v>2</v>
      </c>
      <c r="E21" s="128">
        <v>0</v>
      </c>
      <c r="F21" s="128">
        <v>3</v>
      </c>
      <c r="G21" s="84">
        <f>G19-G20</f>
        <v>58754004</v>
      </c>
      <c r="H21" s="84">
        <v>61899384</v>
      </c>
    </row>
    <row r="22" spans="1:8" ht="15.75">
      <c r="A22" s="125"/>
      <c r="B22" s="126"/>
      <c r="C22" s="129" t="s">
        <v>8</v>
      </c>
      <c r="D22" s="128">
        <v>2</v>
      </c>
      <c r="E22" s="128">
        <v>0</v>
      </c>
      <c r="F22" s="128">
        <v>4</v>
      </c>
      <c r="G22" s="141"/>
      <c r="H22" s="141">
        <v>0</v>
      </c>
    </row>
    <row r="23" spans="1:8" ht="15.75">
      <c r="A23" s="125" t="s">
        <v>140</v>
      </c>
      <c r="B23" s="126"/>
      <c r="C23" s="129" t="s">
        <v>9</v>
      </c>
      <c r="D23" s="128">
        <v>2</v>
      </c>
      <c r="E23" s="128">
        <v>0</v>
      </c>
      <c r="F23" s="128">
        <v>5</v>
      </c>
      <c r="G23" s="141">
        <v>48777433</v>
      </c>
      <c r="H23" s="141">
        <v>44146082</v>
      </c>
    </row>
    <row r="24" spans="1:8" ht="15.75">
      <c r="A24" s="125" t="s">
        <v>154</v>
      </c>
      <c r="B24" s="126"/>
      <c r="C24" s="129" t="s">
        <v>453</v>
      </c>
      <c r="D24" s="128">
        <v>2</v>
      </c>
      <c r="E24" s="128">
        <v>0</v>
      </c>
      <c r="F24" s="128">
        <v>6</v>
      </c>
      <c r="G24" s="141">
        <v>11053031</v>
      </c>
      <c r="H24" s="141">
        <v>10257204</v>
      </c>
    </row>
    <row r="25" spans="1:8" ht="15.75">
      <c r="A25" s="125"/>
      <c r="B25" s="126"/>
      <c r="C25" s="130" t="s">
        <v>10</v>
      </c>
      <c r="D25" s="128">
        <v>2</v>
      </c>
      <c r="E25" s="128">
        <v>0</v>
      </c>
      <c r="F25" s="128">
        <v>7</v>
      </c>
      <c r="G25" s="281">
        <f>G23-G24</f>
        <v>37724402</v>
      </c>
      <c r="H25" s="281">
        <v>33888878</v>
      </c>
    </row>
    <row r="26" spans="1:8" ht="15.75">
      <c r="A26" s="125"/>
      <c r="B26" s="126"/>
      <c r="C26" s="130" t="s">
        <v>11</v>
      </c>
      <c r="D26" s="128">
        <v>2</v>
      </c>
      <c r="E26" s="128">
        <v>0</v>
      </c>
      <c r="F26" s="128">
        <v>8</v>
      </c>
      <c r="G26" s="141"/>
      <c r="H26" s="141">
        <v>0</v>
      </c>
    </row>
    <row r="27" spans="1:8" ht="35.25" customHeight="1">
      <c r="A27" s="125" t="s">
        <v>155</v>
      </c>
      <c r="B27" s="126"/>
      <c r="C27" s="127" t="s">
        <v>12</v>
      </c>
      <c r="D27" s="128">
        <v>2</v>
      </c>
      <c r="E27" s="128">
        <v>0</v>
      </c>
      <c r="F27" s="128">
        <v>9</v>
      </c>
      <c r="G27" s="281">
        <f>SUM(G28:G31)</f>
        <v>0</v>
      </c>
      <c r="H27" s="281">
        <v>0</v>
      </c>
    </row>
    <row r="28" spans="1:8" ht="15.75">
      <c r="A28" s="125"/>
      <c r="B28" s="126" t="s">
        <v>13</v>
      </c>
      <c r="C28" s="127" t="s">
        <v>454</v>
      </c>
      <c r="D28" s="128">
        <v>2</v>
      </c>
      <c r="E28" s="128">
        <v>1</v>
      </c>
      <c r="F28" s="128">
        <v>0</v>
      </c>
      <c r="G28" s="141"/>
      <c r="H28" s="141">
        <v>0</v>
      </c>
    </row>
    <row r="29" spans="1:8" ht="15.75">
      <c r="A29" s="125"/>
      <c r="B29" s="126" t="s">
        <v>14</v>
      </c>
      <c r="C29" s="127" t="s">
        <v>15</v>
      </c>
      <c r="D29" s="128">
        <v>2</v>
      </c>
      <c r="E29" s="128">
        <v>1</v>
      </c>
      <c r="F29" s="128">
        <v>1</v>
      </c>
      <c r="G29" s="141"/>
      <c r="H29" s="141">
        <v>0</v>
      </c>
    </row>
    <row r="30" spans="1:8" ht="15.75">
      <c r="A30" s="125"/>
      <c r="B30" s="126" t="s">
        <v>16</v>
      </c>
      <c r="C30" s="127" t="s">
        <v>455</v>
      </c>
      <c r="D30" s="128">
        <v>2</v>
      </c>
      <c r="E30" s="128">
        <v>1</v>
      </c>
      <c r="F30" s="128">
        <v>2</v>
      </c>
      <c r="G30" s="141"/>
      <c r="H30" s="141">
        <v>0</v>
      </c>
    </row>
    <row r="31" spans="1:8" ht="15.75">
      <c r="A31" s="125"/>
      <c r="B31" s="126" t="s">
        <v>17</v>
      </c>
      <c r="C31" s="129" t="s">
        <v>18</v>
      </c>
      <c r="D31" s="128">
        <v>2</v>
      </c>
      <c r="E31" s="128">
        <v>1</v>
      </c>
      <c r="F31" s="128">
        <v>3</v>
      </c>
      <c r="G31" s="141"/>
      <c r="H31" s="141">
        <v>0</v>
      </c>
    </row>
    <row r="32" spans="1:8" ht="37.5" customHeight="1">
      <c r="A32" s="125" t="s">
        <v>156</v>
      </c>
      <c r="B32" s="126"/>
      <c r="C32" s="127" t="s">
        <v>19</v>
      </c>
      <c r="D32" s="128">
        <v>2</v>
      </c>
      <c r="E32" s="128">
        <v>1</v>
      </c>
      <c r="F32" s="128">
        <v>4</v>
      </c>
      <c r="G32" s="281">
        <f>SUM(G33:G36)</f>
        <v>0</v>
      </c>
      <c r="H32" s="281">
        <v>170235</v>
      </c>
    </row>
    <row r="33" spans="1:8" ht="15.75">
      <c r="A33" s="125"/>
      <c r="B33" s="126" t="s">
        <v>13</v>
      </c>
      <c r="C33" s="127" t="s">
        <v>456</v>
      </c>
      <c r="D33" s="128">
        <v>2</v>
      </c>
      <c r="E33" s="128">
        <v>1</v>
      </c>
      <c r="F33" s="128">
        <v>5</v>
      </c>
      <c r="G33" s="141"/>
      <c r="H33" s="141">
        <v>0</v>
      </c>
    </row>
    <row r="34" spans="1:8" ht="15.75">
      <c r="A34" s="125"/>
      <c r="B34" s="126" t="s">
        <v>14</v>
      </c>
      <c r="C34" s="127" t="s">
        <v>20</v>
      </c>
      <c r="D34" s="128">
        <v>2</v>
      </c>
      <c r="E34" s="128">
        <v>1</v>
      </c>
      <c r="F34" s="128">
        <v>6</v>
      </c>
      <c r="G34" s="141"/>
      <c r="H34" s="141">
        <v>170235</v>
      </c>
    </row>
    <row r="35" spans="1:8" ht="15.75">
      <c r="A35" s="125"/>
      <c r="B35" s="126" t="s">
        <v>16</v>
      </c>
      <c r="C35" s="127" t="s">
        <v>457</v>
      </c>
      <c r="D35" s="128">
        <v>2</v>
      </c>
      <c r="E35" s="128">
        <v>1</v>
      </c>
      <c r="F35" s="128">
        <v>7</v>
      </c>
      <c r="G35" s="141"/>
      <c r="H35" s="141">
        <v>0</v>
      </c>
    </row>
    <row r="36" spans="1:8" ht="15.75">
      <c r="A36" s="125"/>
      <c r="B36" s="126" t="s">
        <v>17</v>
      </c>
      <c r="C36" s="129" t="s">
        <v>21</v>
      </c>
      <c r="D36" s="128">
        <v>2</v>
      </c>
      <c r="E36" s="128">
        <v>1</v>
      </c>
      <c r="F36" s="128">
        <v>8</v>
      </c>
      <c r="G36" s="141"/>
      <c r="H36" s="141">
        <v>0</v>
      </c>
    </row>
    <row r="37" spans="1:8" ht="15.75">
      <c r="A37" s="125"/>
      <c r="B37" s="126"/>
      <c r="C37" s="130" t="s">
        <v>458</v>
      </c>
      <c r="D37" s="128">
        <v>2</v>
      </c>
      <c r="E37" s="128">
        <v>1</v>
      </c>
      <c r="F37" s="128">
        <v>9</v>
      </c>
      <c r="G37" s="141"/>
      <c r="H37" s="141">
        <v>0</v>
      </c>
    </row>
    <row r="38" spans="1:8" ht="15.75">
      <c r="A38" s="125"/>
      <c r="B38" s="126"/>
      <c r="C38" s="130" t="s">
        <v>459</v>
      </c>
      <c r="D38" s="128">
        <v>2</v>
      </c>
      <c r="E38" s="128">
        <v>2</v>
      </c>
      <c r="F38" s="128">
        <v>0</v>
      </c>
      <c r="G38" s="281">
        <f>+G32-G27</f>
        <v>0</v>
      </c>
      <c r="H38" s="281">
        <v>170235</v>
      </c>
    </row>
    <row r="39" spans="1:8" ht="15.75">
      <c r="A39" s="125"/>
      <c r="B39" s="126"/>
      <c r="C39" s="131" t="s">
        <v>460</v>
      </c>
      <c r="D39" s="128">
        <v>2</v>
      </c>
      <c r="E39" s="128">
        <v>2</v>
      </c>
      <c r="F39" s="128">
        <v>1</v>
      </c>
      <c r="G39" s="84">
        <f>G19+G23+G27-G20-G24-G32</f>
        <v>96478406</v>
      </c>
      <c r="H39" s="84">
        <v>95618027</v>
      </c>
    </row>
    <row r="40" spans="1:8" ht="16.5" thickBot="1">
      <c r="A40" s="132"/>
      <c r="B40" s="133"/>
      <c r="C40" s="134" t="s">
        <v>461</v>
      </c>
      <c r="D40" s="135">
        <v>2</v>
      </c>
      <c r="E40" s="135">
        <v>2</v>
      </c>
      <c r="F40" s="135">
        <v>2</v>
      </c>
      <c r="G40" s="297">
        <v>0</v>
      </c>
      <c r="H40" s="297">
        <v>0</v>
      </c>
    </row>
    <row r="41" spans="1:8" ht="19.5" customHeight="1" thickBot="1">
      <c r="A41" s="390" t="s">
        <v>462</v>
      </c>
      <c r="B41" s="391"/>
      <c r="C41" s="391"/>
      <c r="D41" s="391"/>
      <c r="E41" s="391"/>
      <c r="F41" s="391"/>
      <c r="G41" s="391"/>
      <c r="H41" s="392"/>
    </row>
    <row r="42" spans="1:8" ht="15.75">
      <c r="A42" s="121" t="s">
        <v>103</v>
      </c>
      <c r="B42" s="122"/>
      <c r="C42" s="123" t="s">
        <v>22</v>
      </c>
      <c r="D42" s="124">
        <v>2</v>
      </c>
      <c r="E42" s="124">
        <v>2</v>
      </c>
      <c r="F42" s="124">
        <v>3</v>
      </c>
      <c r="G42" s="296">
        <v>0</v>
      </c>
      <c r="H42" s="296">
        <v>0</v>
      </c>
    </row>
    <row r="43" spans="1:8" ht="15.75">
      <c r="A43" s="125"/>
      <c r="B43" s="126" t="s">
        <v>13</v>
      </c>
      <c r="C43" s="127" t="s">
        <v>23</v>
      </c>
      <c r="D43" s="128">
        <v>2</v>
      </c>
      <c r="E43" s="128">
        <v>2</v>
      </c>
      <c r="F43" s="128">
        <v>4</v>
      </c>
      <c r="G43" s="141"/>
      <c r="H43" s="141">
        <v>0</v>
      </c>
    </row>
    <row r="44" spans="1:8" ht="15.75">
      <c r="A44" s="125"/>
      <c r="B44" s="126" t="s">
        <v>14</v>
      </c>
      <c r="C44" s="129" t="s">
        <v>24</v>
      </c>
      <c r="D44" s="128">
        <v>2</v>
      </c>
      <c r="E44" s="128">
        <v>2</v>
      </c>
      <c r="F44" s="128">
        <v>5</v>
      </c>
      <c r="G44" s="141"/>
      <c r="H44" s="141">
        <v>0</v>
      </c>
    </row>
    <row r="45" spans="1:8" ht="15.75">
      <c r="A45" s="125" t="s">
        <v>121</v>
      </c>
      <c r="B45" s="126"/>
      <c r="C45" s="127" t="s">
        <v>25</v>
      </c>
      <c r="D45" s="128">
        <v>2</v>
      </c>
      <c r="E45" s="128">
        <v>2</v>
      </c>
      <c r="F45" s="128">
        <v>6</v>
      </c>
      <c r="G45" s="84">
        <f>SUM(G46:G55)</f>
        <v>53273112</v>
      </c>
      <c r="H45" s="84">
        <v>52420861</v>
      </c>
    </row>
    <row r="46" spans="1:8" ht="15.75">
      <c r="A46" s="125"/>
      <c r="B46" s="126" t="s">
        <v>13</v>
      </c>
      <c r="C46" s="129" t="s">
        <v>26</v>
      </c>
      <c r="D46" s="128">
        <v>2</v>
      </c>
      <c r="E46" s="128">
        <v>2</v>
      </c>
      <c r="F46" s="128">
        <v>7</v>
      </c>
      <c r="G46" s="141">
        <v>21021621</v>
      </c>
      <c r="H46" s="141">
        <v>21503873</v>
      </c>
    </row>
    <row r="47" spans="1:8" ht="15.75">
      <c r="A47" s="125"/>
      <c r="B47" s="126" t="s">
        <v>14</v>
      </c>
      <c r="C47" s="127" t="s">
        <v>27</v>
      </c>
      <c r="D47" s="128">
        <v>2</v>
      </c>
      <c r="E47" s="128">
        <v>2</v>
      </c>
      <c r="F47" s="128">
        <v>8</v>
      </c>
      <c r="G47" s="141">
        <v>415350</v>
      </c>
      <c r="H47" s="141">
        <v>34525</v>
      </c>
    </row>
    <row r="48" spans="1:8" ht="15.75">
      <c r="A48" s="125"/>
      <c r="B48" s="126" t="s">
        <v>16</v>
      </c>
      <c r="C48" s="129" t="s">
        <v>463</v>
      </c>
      <c r="D48" s="128">
        <v>2</v>
      </c>
      <c r="E48" s="128">
        <v>2</v>
      </c>
      <c r="F48" s="128">
        <v>9</v>
      </c>
      <c r="G48" s="141">
        <v>1033087</v>
      </c>
      <c r="H48" s="141">
        <v>646378</v>
      </c>
    </row>
    <row r="49" spans="1:8" ht="15.75">
      <c r="A49" s="125"/>
      <c r="B49" s="126" t="s">
        <v>17</v>
      </c>
      <c r="C49" s="129" t="s">
        <v>28</v>
      </c>
      <c r="D49" s="128">
        <v>2</v>
      </c>
      <c r="E49" s="128">
        <v>3</v>
      </c>
      <c r="F49" s="128">
        <v>0</v>
      </c>
      <c r="G49" s="141">
        <v>1400871</v>
      </c>
      <c r="H49" s="141">
        <v>1863593</v>
      </c>
    </row>
    <row r="50" spans="1:8" ht="15.75">
      <c r="A50" s="125"/>
      <c r="B50" s="126" t="s">
        <v>29</v>
      </c>
      <c r="C50" s="129" t="s">
        <v>30</v>
      </c>
      <c r="D50" s="128">
        <v>2</v>
      </c>
      <c r="E50" s="128">
        <v>3</v>
      </c>
      <c r="F50" s="128">
        <v>1</v>
      </c>
      <c r="G50" s="141">
        <v>7053912</v>
      </c>
      <c r="H50" s="141">
        <v>7273185</v>
      </c>
    </row>
    <row r="51" spans="1:8" ht="15.75">
      <c r="A51" s="125"/>
      <c r="B51" s="126" t="s">
        <v>31</v>
      </c>
      <c r="C51" s="129" t="s">
        <v>32</v>
      </c>
      <c r="D51" s="128">
        <v>2</v>
      </c>
      <c r="E51" s="128">
        <v>3</v>
      </c>
      <c r="F51" s="128">
        <v>2</v>
      </c>
      <c r="G51" s="141">
        <v>7024923</v>
      </c>
      <c r="H51" s="141">
        <v>6929485</v>
      </c>
    </row>
    <row r="52" spans="1:8" ht="15.75">
      <c r="A52" s="125"/>
      <c r="B52" s="126" t="s">
        <v>33</v>
      </c>
      <c r="C52" s="129" t="s">
        <v>34</v>
      </c>
      <c r="D52" s="128">
        <v>2</v>
      </c>
      <c r="E52" s="128">
        <v>3</v>
      </c>
      <c r="F52" s="128">
        <v>3</v>
      </c>
      <c r="G52" s="141">
        <v>0</v>
      </c>
      <c r="H52" s="141">
        <v>0</v>
      </c>
    </row>
    <row r="53" spans="1:8" ht="15.75">
      <c r="A53" s="125"/>
      <c r="B53" s="126" t="s">
        <v>35</v>
      </c>
      <c r="C53" s="129" t="s">
        <v>36</v>
      </c>
      <c r="D53" s="128">
        <v>2</v>
      </c>
      <c r="E53" s="128">
        <v>3</v>
      </c>
      <c r="F53" s="128">
        <v>4</v>
      </c>
      <c r="G53" s="141">
        <v>8230984</v>
      </c>
      <c r="H53" s="141">
        <v>7983935</v>
      </c>
    </row>
    <row r="54" spans="1:8" ht="15.75">
      <c r="A54" s="125"/>
      <c r="B54" s="126" t="s">
        <v>37</v>
      </c>
      <c r="C54" s="127" t="s">
        <v>38</v>
      </c>
      <c r="D54" s="128">
        <v>2</v>
      </c>
      <c r="E54" s="128">
        <v>3</v>
      </c>
      <c r="F54" s="128">
        <v>5</v>
      </c>
      <c r="G54" s="141">
        <v>519130</v>
      </c>
      <c r="H54" s="141">
        <v>473454</v>
      </c>
    </row>
    <row r="55" spans="1:8" ht="15.75">
      <c r="A55" s="125"/>
      <c r="B55" s="126" t="s">
        <v>39</v>
      </c>
      <c r="C55" s="129" t="s">
        <v>40</v>
      </c>
      <c r="D55" s="128">
        <v>2</v>
      </c>
      <c r="E55" s="128">
        <v>3</v>
      </c>
      <c r="F55" s="128">
        <v>6</v>
      </c>
      <c r="G55" s="141">
        <v>6573234</v>
      </c>
      <c r="H55" s="141">
        <v>5712433</v>
      </c>
    </row>
    <row r="56" spans="1:8" ht="15.75">
      <c r="A56" s="125"/>
      <c r="B56" s="126"/>
      <c r="C56" s="131" t="s">
        <v>41</v>
      </c>
      <c r="D56" s="128">
        <v>2</v>
      </c>
      <c r="E56" s="128">
        <v>3</v>
      </c>
      <c r="F56" s="128">
        <v>7</v>
      </c>
      <c r="G56" s="141"/>
      <c r="H56" s="141">
        <v>0</v>
      </c>
    </row>
    <row r="57" spans="1:8" ht="16.5" thickBot="1">
      <c r="A57" s="132"/>
      <c r="B57" s="133"/>
      <c r="C57" s="134" t="s">
        <v>464</v>
      </c>
      <c r="D57" s="135">
        <v>2</v>
      </c>
      <c r="E57" s="135">
        <v>3</v>
      </c>
      <c r="F57" s="135">
        <v>8</v>
      </c>
      <c r="G57" s="298">
        <f>G45-G42</f>
        <v>53273112</v>
      </c>
      <c r="H57" s="298">
        <v>52420861</v>
      </c>
    </row>
    <row r="58" spans="1:8" ht="16.5" customHeight="1" thickBot="1">
      <c r="A58" s="390" t="s">
        <v>465</v>
      </c>
      <c r="B58" s="391"/>
      <c r="C58" s="391"/>
      <c r="D58" s="391"/>
      <c r="E58" s="391"/>
      <c r="F58" s="391"/>
      <c r="G58" s="391"/>
      <c r="H58" s="392"/>
    </row>
    <row r="59" spans="1:9" ht="15.75">
      <c r="A59" s="121" t="s">
        <v>103</v>
      </c>
      <c r="B59" s="122"/>
      <c r="C59" s="136" t="s">
        <v>466</v>
      </c>
      <c r="D59" s="124">
        <v>2</v>
      </c>
      <c r="E59" s="124">
        <v>3</v>
      </c>
      <c r="F59" s="124">
        <v>9</v>
      </c>
      <c r="G59" s="249">
        <f>SUM(G60:G63)</f>
        <v>153376814</v>
      </c>
      <c r="H59" s="249">
        <v>133492609</v>
      </c>
      <c r="I59" s="113"/>
    </row>
    <row r="60" spans="1:9" ht="15.75">
      <c r="A60" s="125"/>
      <c r="B60" s="126" t="s">
        <v>13</v>
      </c>
      <c r="C60" s="129" t="s">
        <v>467</v>
      </c>
      <c r="D60" s="128">
        <v>2</v>
      </c>
      <c r="E60" s="128">
        <v>4</v>
      </c>
      <c r="F60" s="128">
        <v>0</v>
      </c>
      <c r="G60" s="141">
        <v>114263649</v>
      </c>
      <c r="H60" s="141">
        <v>107934678</v>
      </c>
      <c r="I60" s="113"/>
    </row>
    <row r="61" spans="1:9" ht="15.75">
      <c r="A61" s="125"/>
      <c r="B61" s="126" t="s">
        <v>14</v>
      </c>
      <c r="C61" s="127" t="s">
        <v>468</v>
      </c>
      <c r="D61" s="128">
        <v>2</v>
      </c>
      <c r="E61" s="128">
        <v>4</v>
      </c>
      <c r="F61" s="128">
        <v>1</v>
      </c>
      <c r="G61" s="141">
        <v>29245370</v>
      </c>
      <c r="H61" s="141">
        <v>20401417</v>
      </c>
      <c r="I61" s="113"/>
    </row>
    <row r="62" spans="1:9" ht="15.75">
      <c r="A62" s="125"/>
      <c r="B62" s="126" t="s">
        <v>16</v>
      </c>
      <c r="C62" s="127" t="s">
        <v>469</v>
      </c>
      <c r="D62" s="128">
        <v>2</v>
      </c>
      <c r="E62" s="128">
        <v>4</v>
      </c>
      <c r="F62" s="128">
        <v>2</v>
      </c>
      <c r="G62" s="141">
        <v>5226882</v>
      </c>
      <c r="H62" s="141">
        <v>2816098</v>
      </c>
      <c r="I62" s="113"/>
    </row>
    <row r="63" spans="1:9" ht="15.75">
      <c r="A63" s="125"/>
      <c r="B63" s="126" t="s">
        <v>17</v>
      </c>
      <c r="C63" s="129" t="s">
        <v>470</v>
      </c>
      <c r="D63" s="128">
        <v>2</v>
      </c>
      <c r="E63" s="128">
        <v>4</v>
      </c>
      <c r="F63" s="128">
        <v>3</v>
      </c>
      <c r="G63" s="141">
        <v>4640913</v>
      </c>
      <c r="H63" s="141">
        <v>2340416</v>
      </c>
      <c r="I63" s="113"/>
    </row>
    <row r="64" spans="1:9" ht="15.75">
      <c r="A64" s="125" t="s">
        <v>121</v>
      </c>
      <c r="B64" s="126"/>
      <c r="C64" s="129" t="s">
        <v>471</v>
      </c>
      <c r="D64" s="128">
        <v>2</v>
      </c>
      <c r="E64" s="128">
        <v>4</v>
      </c>
      <c r="F64" s="128">
        <v>4</v>
      </c>
      <c r="G64" s="84">
        <f>SUM(G65:G68)</f>
        <v>164463603</v>
      </c>
      <c r="H64" s="84">
        <v>152534823</v>
      </c>
      <c r="I64" s="113"/>
    </row>
    <row r="65" spans="1:9" ht="15.75">
      <c r="A65" s="125"/>
      <c r="B65" s="126" t="s">
        <v>13</v>
      </c>
      <c r="C65" s="127" t="s">
        <v>472</v>
      </c>
      <c r="D65" s="128">
        <v>2</v>
      </c>
      <c r="E65" s="128">
        <v>4</v>
      </c>
      <c r="F65" s="128">
        <v>5</v>
      </c>
      <c r="G65" s="141">
        <v>132875719</v>
      </c>
      <c r="H65" s="141">
        <v>125505109</v>
      </c>
      <c r="I65" s="113"/>
    </row>
    <row r="66" spans="1:9" ht="15.75">
      <c r="A66" s="125"/>
      <c r="B66" s="126" t="s">
        <v>14</v>
      </c>
      <c r="C66" s="129" t="s">
        <v>473</v>
      </c>
      <c r="D66" s="128">
        <v>2</v>
      </c>
      <c r="E66" s="128">
        <v>4</v>
      </c>
      <c r="F66" s="128">
        <v>6</v>
      </c>
      <c r="G66" s="141">
        <v>25713731</v>
      </c>
      <c r="H66" s="141">
        <v>21590743</v>
      </c>
      <c r="I66" s="113"/>
    </row>
    <row r="67" spans="1:9" ht="15.75">
      <c r="A67" s="125"/>
      <c r="B67" s="126" t="s">
        <v>16</v>
      </c>
      <c r="C67" s="129" t="s">
        <v>474</v>
      </c>
      <c r="D67" s="128">
        <v>2</v>
      </c>
      <c r="E67" s="128">
        <v>4</v>
      </c>
      <c r="F67" s="128">
        <v>7</v>
      </c>
      <c r="G67" s="141">
        <v>1538017</v>
      </c>
      <c r="H67" s="141">
        <v>2004947</v>
      </c>
      <c r="I67" s="113"/>
    </row>
    <row r="68" spans="1:9" ht="15.75">
      <c r="A68" s="125"/>
      <c r="B68" s="126" t="s">
        <v>17</v>
      </c>
      <c r="C68" s="129" t="s">
        <v>475</v>
      </c>
      <c r="D68" s="128">
        <v>2</v>
      </c>
      <c r="E68" s="128">
        <v>4</v>
      </c>
      <c r="F68" s="128">
        <v>8</v>
      </c>
      <c r="G68" s="141">
        <v>4336136</v>
      </c>
      <c r="H68" s="141">
        <v>3434024</v>
      </c>
      <c r="I68" s="113"/>
    </row>
    <row r="69" spans="1:9" ht="15.75">
      <c r="A69" s="125"/>
      <c r="B69" s="126"/>
      <c r="C69" s="131" t="s">
        <v>476</v>
      </c>
      <c r="D69" s="128">
        <v>2</v>
      </c>
      <c r="E69" s="128">
        <v>4</v>
      </c>
      <c r="F69" s="128">
        <v>9</v>
      </c>
      <c r="G69" s="140"/>
      <c r="H69" s="140">
        <v>0</v>
      </c>
      <c r="I69" s="113"/>
    </row>
    <row r="70" spans="1:9" ht="16.5" thickBot="1">
      <c r="A70" s="132"/>
      <c r="B70" s="133"/>
      <c r="C70" s="134" t="s">
        <v>477</v>
      </c>
      <c r="D70" s="135">
        <v>2</v>
      </c>
      <c r="E70" s="135">
        <v>5</v>
      </c>
      <c r="F70" s="135">
        <v>0</v>
      </c>
      <c r="G70" s="299">
        <f>+G64-G59</f>
        <v>11086789</v>
      </c>
      <c r="H70" s="299">
        <v>19042214</v>
      </c>
      <c r="I70" s="113"/>
    </row>
    <row r="71" spans="1:8" ht="19.5" customHeight="1" thickBot="1">
      <c r="A71" s="390" t="s">
        <v>478</v>
      </c>
      <c r="B71" s="391"/>
      <c r="C71" s="391"/>
      <c r="D71" s="391"/>
      <c r="E71" s="391"/>
      <c r="F71" s="391"/>
      <c r="G71" s="391"/>
      <c r="H71" s="392"/>
    </row>
    <row r="72" spans="1:8" ht="15.75">
      <c r="A72" s="121" t="s">
        <v>103</v>
      </c>
      <c r="B72" s="122"/>
      <c r="C72" s="123" t="s">
        <v>42</v>
      </c>
      <c r="D72" s="124">
        <v>2</v>
      </c>
      <c r="E72" s="124">
        <v>5</v>
      </c>
      <c r="F72" s="124">
        <v>1</v>
      </c>
      <c r="G72" s="79">
        <f>SUM(G73:G79)</f>
        <v>4270124</v>
      </c>
      <c r="H72" s="79">
        <v>3452039</v>
      </c>
    </row>
    <row r="73" spans="1:8" ht="15.75">
      <c r="A73" s="125"/>
      <c r="B73" s="126" t="s">
        <v>13</v>
      </c>
      <c r="C73" s="129" t="s">
        <v>43</v>
      </c>
      <c r="D73" s="128">
        <v>2</v>
      </c>
      <c r="E73" s="128">
        <v>5</v>
      </c>
      <c r="F73" s="128">
        <v>2</v>
      </c>
      <c r="G73" s="141">
        <v>1338582</v>
      </c>
      <c r="H73" s="141">
        <v>443185</v>
      </c>
    </row>
    <row r="74" spans="1:8" ht="15.75">
      <c r="A74" s="125"/>
      <c r="B74" s="126" t="s">
        <v>14</v>
      </c>
      <c r="C74" s="127" t="s">
        <v>44</v>
      </c>
      <c r="D74" s="128">
        <v>2</v>
      </c>
      <c r="E74" s="128">
        <v>5</v>
      </c>
      <c r="F74" s="128">
        <v>3</v>
      </c>
      <c r="G74" s="141">
        <v>0</v>
      </c>
      <c r="H74" s="141">
        <v>93</v>
      </c>
    </row>
    <row r="75" spans="1:8" ht="15.75">
      <c r="A75" s="125"/>
      <c r="B75" s="126" t="s">
        <v>16</v>
      </c>
      <c r="C75" s="129" t="s">
        <v>479</v>
      </c>
      <c r="D75" s="128">
        <v>2</v>
      </c>
      <c r="E75" s="128">
        <v>5</v>
      </c>
      <c r="F75" s="128">
        <v>4</v>
      </c>
      <c r="G75" s="141">
        <v>0</v>
      </c>
      <c r="H75" s="141">
        <v>0</v>
      </c>
    </row>
    <row r="76" spans="1:8" ht="15.75">
      <c r="A76" s="125"/>
      <c r="B76" s="126" t="s">
        <v>17</v>
      </c>
      <c r="C76" s="129" t="s">
        <v>45</v>
      </c>
      <c r="D76" s="128">
        <v>2</v>
      </c>
      <c r="E76" s="128">
        <v>5</v>
      </c>
      <c r="F76" s="128">
        <v>5</v>
      </c>
      <c r="G76" s="141">
        <v>80685</v>
      </c>
      <c r="H76" s="141">
        <v>1300000</v>
      </c>
    </row>
    <row r="77" spans="1:8" ht="15.75">
      <c r="A77" s="125"/>
      <c r="B77" s="126" t="s">
        <v>29</v>
      </c>
      <c r="C77" s="129" t="s">
        <v>46</v>
      </c>
      <c r="D77" s="128">
        <v>2</v>
      </c>
      <c r="E77" s="128">
        <v>5</v>
      </c>
      <c r="F77" s="128">
        <v>6</v>
      </c>
      <c r="G77" s="141">
        <v>8684</v>
      </c>
      <c r="H77" s="141">
        <v>9170</v>
      </c>
    </row>
    <row r="78" spans="1:8" ht="15.75">
      <c r="A78" s="125"/>
      <c r="B78" s="126" t="s">
        <v>31</v>
      </c>
      <c r="C78" s="129" t="s">
        <v>47</v>
      </c>
      <c r="D78" s="128">
        <v>2</v>
      </c>
      <c r="E78" s="128">
        <v>5</v>
      </c>
      <c r="F78" s="128">
        <v>7</v>
      </c>
      <c r="G78" s="141">
        <v>2842173</v>
      </c>
      <c r="H78" s="141">
        <v>1699591</v>
      </c>
    </row>
    <row r="79" spans="1:8" ht="15.75">
      <c r="A79" s="125"/>
      <c r="B79" s="126" t="s">
        <v>33</v>
      </c>
      <c r="C79" s="129" t="s">
        <v>48</v>
      </c>
      <c r="D79" s="128">
        <v>2</v>
      </c>
      <c r="E79" s="128">
        <v>5</v>
      </c>
      <c r="F79" s="128">
        <v>8</v>
      </c>
      <c r="G79" s="141">
        <v>0</v>
      </c>
      <c r="H79" s="141">
        <v>0</v>
      </c>
    </row>
    <row r="80" spans="1:8" ht="15.75">
      <c r="A80" s="125" t="s">
        <v>121</v>
      </c>
      <c r="B80" s="126"/>
      <c r="C80" s="129" t="s">
        <v>49</v>
      </c>
      <c r="D80" s="128">
        <v>2</v>
      </c>
      <c r="E80" s="128">
        <v>5</v>
      </c>
      <c r="F80" s="128">
        <v>9</v>
      </c>
      <c r="G80" s="281">
        <f>SUM(G81:G86)</f>
        <v>2928814</v>
      </c>
      <c r="H80" s="281">
        <v>3933455</v>
      </c>
    </row>
    <row r="81" spans="1:8" ht="15.75">
      <c r="A81" s="125"/>
      <c r="B81" s="126" t="s">
        <v>13</v>
      </c>
      <c r="C81" s="129" t="s">
        <v>50</v>
      </c>
      <c r="D81" s="128">
        <v>2</v>
      </c>
      <c r="E81" s="128">
        <v>6</v>
      </c>
      <c r="F81" s="128">
        <v>0</v>
      </c>
      <c r="G81" s="141">
        <v>20571</v>
      </c>
      <c r="H81" s="141">
        <v>107068</v>
      </c>
    </row>
    <row r="82" spans="1:8" ht="15.75">
      <c r="A82" s="125"/>
      <c r="B82" s="126" t="s">
        <v>14</v>
      </c>
      <c r="C82" s="127" t="s">
        <v>51</v>
      </c>
      <c r="D82" s="128">
        <v>2</v>
      </c>
      <c r="E82" s="128">
        <v>6</v>
      </c>
      <c r="F82" s="128">
        <v>1</v>
      </c>
      <c r="G82" s="141">
        <v>0</v>
      </c>
      <c r="H82" s="141">
        <v>0</v>
      </c>
    </row>
    <row r="83" spans="1:8" ht="15.75">
      <c r="A83" s="125"/>
      <c r="B83" s="126" t="s">
        <v>16</v>
      </c>
      <c r="C83" s="127" t="s">
        <v>52</v>
      </c>
      <c r="D83" s="128">
        <v>2</v>
      </c>
      <c r="E83" s="128">
        <v>6</v>
      </c>
      <c r="F83" s="128">
        <v>2</v>
      </c>
      <c r="G83" s="141">
        <v>0</v>
      </c>
      <c r="H83" s="141">
        <v>0</v>
      </c>
    </row>
    <row r="84" spans="1:8" ht="15.75">
      <c r="A84" s="125"/>
      <c r="B84" s="126" t="s">
        <v>17</v>
      </c>
      <c r="C84" s="129" t="s">
        <v>53</v>
      </c>
      <c r="D84" s="128">
        <v>2</v>
      </c>
      <c r="E84" s="128">
        <v>6</v>
      </c>
      <c r="F84" s="128">
        <v>3</v>
      </c>
      <c r="G84" s="141">
        <v>7257</v>
      </c>
      <c r="H84" s="141">
        <v>9028</v>
      </c>
    </row>
    <row r="85" spans="1:8" ht="15.75">
      <c r="A85" s="125"/>
      <c r="B85" s="126" t="s">
        <v>29</v>
      </c>
      <c r="C85" s="129" t="s">
        <v>54</v>
      </c>
      <c r="D85" s="128">
        <v>2</v>
      </c>
      <c r="E85" s="128">
        <v>6</v>
      </c>
      <c r="F85" s="128">
        <v>4</v>
      </c>
      <c r="G85" s="141">
        <v>0</v>
      </c>
      <c r="H85" s="141">
        <v>0</v>
      </c>
    </row>
    <row r="86" spans="1:8" ht="15.75">
      <c r="A86" s="125"/>
      <c r="B86" s="126" t="s">
        <v>31</v>
      </c>
      <c r="C86" s="127" t="s">
        <v>55</v>
      </c>
      <c r="D86" s="128">
        <v>2</v>
      </c>
      <c r="E86" s="128">
        <v>6</v>
      </c>
      <c r="F86" s="128">
        <v>5</v>
      </c>
      <c r="G86" s="141">
        <v>2900986</v>
      </c>
      <c r="H86" s="141">
        <v>3817359</v>
      </c>
    </row>
    <row r="87" spans="1:8" ht="15.75">
      <c r="A87" s="125"/>
      <c r="B87" s="126"/>
      <c r="C87" s="129" t="s">
        <v>56</v>
      </c>
      <c r="D87" s="128">
        <v>2</v>
      </c>
      <c r="E87" s="128">
        <v>6</v>
      </c>
      <c r="F87" s="128">
        <v>6</v>
      </c>
      <c r="G87" s="141">
        <v>0</v>
      </c>
      <c r="H87" s="141">
        <v>0</v>
      </c>
    </row>
    <row r="88" spans="1:8" ht="15.75">
      <c r="A88" s="125"/>
      <c r="B88" s="126"/>
      <c r="C88" s="127" t="s">
        <v>57</v>
      </c>
      <c r="D88" s="128">
        <v>2</v>
      </c>
      <c r="E88" s="128">
        <v>6</v>
      </c>
      <c r="F88" s="128">
        <v>7</v>
      </c>
      <c r="G88" s="84">
        <f>+G72-G80</f>
        <v>1341310</v>
      </c>
      <c r="H88" s="84">
        <v>0</v>
      </c>
    </row>
    <row r="89" spans="1:8" ht="15.75">
      <c r="A89" s="125"/>
      <c r="B89" s="126"/>
      <c r="C89" s="127" t="s">
        <v>58</v>
      </c>
      <c r="D89" s="128">
        <v>2</v>
      </c>
      <c r="E89" s="128">
        <v>6</v>
      </c>
      <c r="F89" s="128">
        <v>8</v>
      </c>
      <c r="G89" s="140">
        <v>0</v>
      </c>
      <c r="H89" s="140">
        <v>481416</v>
      </c>
    </row>
    <row r="90" spans="1:8" ht="15.75">
      <c r="A90" s="125"/>
      <c r="B90" s="126"/>
      <c r="C90" s="131" t="s">
        <v>59</v>
      </c>
      <c r="D90" s="128">
        <v>2</v>
      </c>
      <c r="E90" s="128">
        <v>6</v>
      </c>
      <c r="F90" s="128">
        <v>9</v>
      </c>
      <c r="G90" s="84">
        <f>G39+G56+G69+G88-G40-G57-G70-G89</f>
        <v>33459815</v>
      </c>
      <c r="H90" s="84">
        <v>23673536</v>
      </c>
    </row>
    <row r="91" spans="1:8" ht="16.5" thickBot="1">
      <c r="A91" s="132"/>
      <c r="B91" s="133"/>
      <c r="C91" s="134" t="s">
        <v>60</v>
      </c>
      <c r="D91" s="135">
        <v>2</v>
      </c>
      <c r="E91" s="135">
        <v>7</v>
      </c>
      <c r="F91" s="135">
        <v>0</v>
      </c>
      <c r="G91" s="297">
        <v>0</v>
      </c>
      <c r="H91" s="297">
        <v>0</v>
      </c>
    </row>
    <row r="92" spans="1:8" ht="19.5" customHeight="1" thickBot="1">
      <c r="A92" s="390" t="s">
        <v>480</v>
      </c>
      <c r="B92" s="391"/>
      <c r="C92" s="391"/>
      <c r="D92" s="391"/>
      <c r="E92" s="391"/>
      <c r="F92" s="391"/>
      <c r="G92" s="391"/>
      <c r="H92" s="392"/>
    </row>
    <row r="93" spans="1:8" ht="15.75">
      <c r="A93" s="121" t="s">
        <v>103</v>
      </c>
      <c r="B93" s="122"/>
      <c r="C93" s="136" t="s">
        <v>481</v>
      </c>
      <c r="D93" s="124">
        <v>2</v>
      </c>
      <c r="E93" s="124">
        <v>7</v>
      </c>
      <c r="F93" s="124">
        <v>1</v>
      </c>
      <c r="G93" s="249">
        <f>SUM(G94:G98)</f>
        <v>8851927</v>
      </c>
      <c r="H93" s="249">
        <v>7144659</v>
      </c>
    </row>
    <row r="94" spans="1:8" ht="15.75">
      <c r="A94" s="125"/>
      <c r="B94" s="126" t="s">
        <v>13</v>
      </c>
      <c r="C94" s="127" t="s">
        <v>61</v>
      </c>
      <c r="D94" s="128">
        <v>2</v>
      </c>
      <c r="E94" s="128">
        <v>7</v>
      </c>
      <c r="F94" s="128">
        <v>2</v>
      </c>
      <c r="G94" s="141"/>
      <c r="H94" s="141">
        <v>0</v>
      </c>
    </row>
    <row r="95" spans="1:8" ht="15.75">
      <c r="A95" s="125"/>
      <c r="B95" s="126" t="s">
        <v>14</v>
      </c>
      <c r="C95" s="129" t="s">
        <v>62</v>
      </c>
      <c r="D95" s="128">
        <v>2</v>
      </c>
      <c r="E95" s="128">
        <v>7</v>
      </c>
      <c r="F95" s="128">
        <v>3</v>
      </c>
      <c r="G95" s="141"/>
      <c r="H95" s="141">
        <v>0</v>
      </c>
    </row>
    <row r="96" spans="1:8" ht="15.75">
      <c r="A96" s="125"/>
      <c r="B96" s="126" t="s">
        <v>16</v>
      </c>
      <c r="C96" s="129" t="s">
        <v>482</v>
      </c>
      <c r="D96" s="128">
        <v>2</v>
      </c>
      <c r="E96" s="128">
        <v>7</v>
      </c>
      <c r="F96" s="128">
        <v>4</v>
      </c>
      <c r="G96" s="141"/>
      <c r="H96" s="141">
        <v>0</v>
      </c>
    </row>
    <row r="97" spans="1:8" ht="31.5">
      <c r="A97" s="125"/>
      <c r="B97" s="126" t="s">
        <v>17</v>
      </c>
      <c r="C97" s="127" t="s">
        <v>63</v>
      </c>
      <c r="D97" s="128">
        <v>2</v>
      </c>
      <c r="E97" s="128">
        <v>7</v>
      </c>
      <c r="F97" s="128">
        <v>5</v>
      </c>
      <c r="G97" s="141"/>
      <c r="H97" s="141">
        <v>0</v>
      </c>
    </row>
    <row r="98" spans="1:8" ht="15.75">
      <c r="A98" s="125"/>
      <c r="B98" s="126" t="s">
        <v>29</v>
      </c>
      <c r="C98" s="127" t="s">
        <v>64</v>
      </c>
      <c r="D98" s="128">
        <v>2</v>
      </c>
      <c r="E98" s="128">
        <v>7</v>
      </c>
      <c r="F98" s="128">
        <v>6</v>
      </c>
      <c r="G98" s="141">
        <v>8851927</v>
      </c>
      <c r="H98" s="141">
        <v>7144659</v>
      </c>
    </row>
    <row r="99" spans="1:8" ht="15.75">
      <c r="A99" s="125" t="s">
        <v>121</v>
      </c>
      <c r="B99" s="126"/>
      <c r="C99" s="127" t="s">
        <v>483</v>
      </c>
      <c r="D99" s="128">
        <v>2</v>
      </c>
      <c r="E99" s="128">
        <v>7</v>
      </c>
      <c r="F99" s="128">
        <v>7</v>
      </c>
      <c r="G99" s="281">
        <f>SUM(G100:G104)</f>
        <v>6695262</v>
      </c>
      <c r="H99" s="281">
        <v>870969</v>
      </c>
    </row>
    <row r="100" spans="1:8" ht="15.75">
      <c r="A100" s="125"/>
      <c r="B100" s="126" t="s">
        <v>13</v>
      </c>
      <c r="C100" s="127" t="s">
        <v>65</v>
      </c>
      <c r="D100" s="128">
        <v>2</v>
      </c>
      <c r="E100" s="128">
        <v>7</v>
      </c>
      <c r="F100" s="128">
        <v>8</v>
      </c>
      <c r="G100" s="141"/>
      <c r="H100" s="141">
        <v>0</v>
      </c>
    </row>
    <row r="101" spans="1:8" ht="15.75">
      <c r="A101" s="125"/>
      <c r="B101" s="126" t="s">
        <v>14</v>
      </c>
      <c r="C101" s="129" t="s">
        <v>66</v>
      </c>
      <c r="D101" s="128">
        <v>2</v>
      </c>
      <c r="E101" s="128">
        <v>7</v>
      </c>
      <c r="F101" s="128">
        <v>9</v>
      </c>
      <c r="G101" s="141"/>
      <c r="H101" s="141">
        <v>0</v>
      </c>
    </row>
    <row r="102" spans="1:8" ht="15.75">
      <c r="A102" s="125"/>
      <c r="B102" s="126" t="s">
        <v>16</v>
      </c>
      <c r="C102" s="127" t="s">
        <v>484</v>
      </c>
      <c r="D102" s="128">
        <v>2</v>
      </c>
      <c r="E102" s="128">
        <v>8</v>
      </c>
      <c r="F102" s="128">
        <v>0</v>
      </c>
      <c r="G102" s="141"/>
      <c r="H102" s="141">
        <v>0</v>
      </c>
    </row>
    <row r="103" spans="1:8" ht="31.5">
      <c r="A103" s="125"/>
      <c r="B103" s="126" t="s">
        <v>17</v>
      </c>
      <c r="C103" s="127" t="s">
        <v>67</v>
      </c>
      <c r="D103" s="128">
        <v>2</v>
      </c>
      <c r="E103" s="128">
        <v>8</v>
      </c>
      <c r="F103" s="128">
        <v>1</v>
      </c>
      <c r="G103" s="141">
        <v>5784876</v>
      </c>
      <c r="H103" s="141">
        <v>0</v>
      </c>
    </row>
    <row r="104" spans="1:8" ht="15.75">
      <c r="A104" s="125"/>
      <c r="B104" s="126" t="s">
        <v>29</v>
      </c>
      <c r="C104" s="127" t="s">
        <v>68</v>
      </c>
      <c r="D104" s="128">
        <v>2</v>
      </c>
      <c r="E104" s="128">
        <v>8</v>
      </c>
      <c r="F104" s="128">
        <v>2</v>
      </c>
      <c r="G104" s="141">
        <v>910386</v>
      </c>
      <c r="H104" s="141">
        <v>870969</v>
      </c>
    </row>
    <row r="105" spans="1:8" ht="15.75" customHeight="1">
      <c r="A105" s="125"/>
      <c r="B105" s="126"/>
      <c r="C105" s="130" t="s">
        <v>485</v>
      </c>
      <c r="D105" s="128">
        <v>2</v>
      </c>
      <c r="E105" s="128">
        <v>8</v>
      </c>
      <c r="F105" s="128">
        <v>3</v>
      </c>
      <c r="G105" s="281">
        <f>G93-G99</f>
        <v>2156665</v>
      </c>
      <c r="H105" s="281">
        <v>6273690</v>
      </c>
    </row>
    <row r="106" spans="1:8" ht="15.75" customHeight="1">
      <c r="A106" s="125"/>
      <c r="B106" s="126"/>
      <c r="C106" s="130" t="s">
        <v>486</v>
      </c>
      <c r="D106" s="128">
        <v>2</v>
      </c>
      <c r="E106" s="128">
        <v>8</v>
      </c>
      <c r="F106" s="128">
        <v>4</v>
      </c>
      <c r="G106" s="141">
        <v>0</v>
      </c>
      <c r="H106" s="141">
        <v>0</v>
      </c>
    </row>
    <row r="107" spans="1:8" ht="15.75">
      <c r="A107" s="125"/>
      <c r="B107" s="126"/>
      <c r="C107" s="131" t="s">
        <v>487</v>
      </c>
      <c r="D107" s="128">
        <v>2</v>
      </c>
      <c r="E107" s="128">
        <v>8</v>
      </c>
      <c r="F107" s="128">
        <v>5</v>
      </c>
      <c r="G107" s="84">
        <f>G90+G105-G91-G106</f>
        <v>35616480</v>
      </c>
      <c r="H107" s="84">
        <v>29947226</v>
      </c>
    </row>
    <row r="108" spans="1:8" ht="16.5" thickBot="1">
      <c r="A108" s="132"/>
      <c r="B108" s="133"/>
      <c r="C108" s="137" t="s">
        <v>69</v>
      </c>
      <c r="D108" s="135">
        <v>2</v>
      </c>
      <c r="E108" s="135">
        <v>8</v>
      </c>
      <c r="F108" s="135">
        <v>6</v>
      </c>
      <c r="G108" s="297">
        <v>0</v>
      </c>
      <c r="H108" s="297">
        <v>0</v>
      </c>
    </row>
    <row r="109" spans="1:8" ht="19.5" customHeight="1" thickBot="1">
      <c r="A109" s="387" t="s">
        <v>488</v>
      </c>
      <c r="B109" s="388"/>
      <c r="C109" s="388"/>
      <c r="D109" s="388"/>
      <c r="E109" s="388"/>
      <c r="F109" s="388"/>
      <c r="G109" s="388"/>
      <c r="H109" s="389"/>
    </row>
    <row r="110" spans="1:8" ht="15.75">
      <c r="A110" s="121" t="s">
        <v>103</v>
      </c>
      <c r="B110" s="122"/>
      <c r="C110" s="123" t="s">
        <v>70</v>
      </c>
      <c r="D110" s="124">
        <v>2</v>
      </c>
      <c r="E110" s="124">
        <v>8</v>
      </c>
      <c r="F110" s="124">
        <v>7</v>
      </c>
      <c r="G110" s="296"/>
      <c r="H110" s="296">
        <v>0</v>
      </c>
    </row>
    <row r="111" spans="1:8" ht="31.5">
      <c r="A111" s="125" t="s">
        <v>121</v>
      </c>
      <c r="B111" s="126"/>
      <c r="C111" s="127" t="s">
        <v>489</v>
      </c>
      <c r="D111" s="128">
        <v>2</v>
      </c>
      <c r="E111" s="128">
        <v>8</v>
      </c>
      <c r="F111" s="128">
        <v>8</v>
      </c>
      <c r="G111" s="141">
        <v>0</v>
      </c>
      <c r="H111" s="141">
        <v>0</v>
      </c>
    </row>
    <row r="112" spans="1:8" ht="31.5">
      <c r="A112" s="125" t="s">
        <v>140</v>
      </c>
      <c r="B112" s="126"/>
      <c r="C112" s="127" t="s">
        <v>490</v>
      </c>
      <c r="D112" s="128">
        <v>2</v>
      </c>
      <c r="E112" s="128">
        <v>8</v>
      </c>
      <c r="F112" s="128">
        <v>9</v>
      </c>
      <c r="G112" s="141"/>
      <c r="H112" s="141">
        <v>0</v>
      </c>
    </row>
    <row r="113" spans="1:8" ht="15.75">
      <c r="A113" s="125"/>
      <c r="B113" s="126"/>
      <c r="C113" s="127" t="s">
        <v>491</v>
      </c>
      <c r="D113" s="128">
        <v>2</v>
      </c>
      <c r="E113" s="128">
        <v>9</v>
      </c>
      <c r="F113" s="128">
        <v>0</v>
      </c>
      <c r="G113" s="84">
        <f>G107-G110+G111-G112</f>
        <v>35616480</v>
      </c>
      <c r="H113" s="84">
        <v>29947226</v>
      </c>
    </row>
    <row r="114" spans="1:8" ht="16.5" thickBot="1">
      <c r="A114" s="132"/>
      <c r="B114" s="133"/>
      <c r="C114" s="138" t="s">
        <v>492</v>
      </c>
      <c r="D114" s="135">
        <v>2</v>
      </c>
      <c r="E114" s="135">
        <v>9</v>
      </c>
      <c r="F114" s="135">
        <v>1</v>
      </c>
      <c r="G114" s="297">
        <v>0</v>
      </c>
      <c r="H114" s="297">
        <v>0</v>
      </c>
    </row>
    <row r="115" spans="1:8" ht="19.5" customHeight="1" thickBot="1">
      <c r="A115" s="387" t="s">
        <v>493</v>
      </c>
      <c r="B115" s="388"/>
      <c r="C115" s="388"/>
      <c r="D115" s="388"/>
      <c r="E115" s="388"/>
      <c r="F115" s="388"/>
      <c r="G115" s="388"/>
      <c r="H115" s="389"/>
    </row>
    <row r="116" spans="1:8" ht="15.75">
      <c r="A116" s="121" t="s">
        <v>103</v>
      </c>
      <c r="B116" s="122"/>
      <c r="C116" s="136" t="s">
        <v>71</v>
      </c>
      <c r="D116" s="124">
        <v>2</v>
      </c>
      <c r="E116" s="124">
        <v>9</v>
      </c>
      <c r="F116" s="124">
        <v>2</v>
      </c>
      <c r="G116" s="249">
        <f>G117+G118+G119+G120+G121+G122</f>
        <v>0</v>
      </c>
      <c r="H116" s="249">
        <v>0</v>
      </c>
    </row>
    <row r="117" spans="1:8" ht="31.5">
      <c r="A117" s="125"/>
      <c r="B117" s="126" t="s">
        <v>13</v>
      </c>
      <c r="C117" s="130" t="s">
        <v>494</v>
      </c>
      <c r="D117" s="128">
        <v>2</v>
      </c>
      <c r="E117" s="128">
        <v>9</v>
      </c>
      <c r="F117" s="128">
        <v>3</v>
      </c>
      <c r="G117" s="141">
        <v>0</v>
      </c>
      <c r="H117" s="141">
        <v>0</v>
      </c>
    </row>
    <row r="118" spans="1:8" ht="15.75">
      <c r="A118" s="125"/>
      <c r="B118" s="126" t="s">
        <v>14</v>
      </c>
      <c r="C118" s="130" t="s">
        <v>72</v>
      </c>
      <c r="D118" s="128">
        <v>2</v>
      </c>
      <c r="E118" s="128">
        <v>9</v>
      </c>
      <c r="F118" s="128">
        <v>4</v>
      </c>
      <c r="G118" s="141">
        <v>0</v>
      </c>
      <c r="H118" s="141">
        <v>0</v>
      </c>
    </row>
    <row r="119" spans="1:8" ht="15.75">
      <c r="A119" s="125"/>
      <c r="B119" s="126" t="s">
        <v>16</v>
      </c>
      <c r="C119" s="130" t="s">
        <v>495</v>
      </c>
      <c r="D119" s="128">
        <v>2</v>
      </c>
      <c r="E119" s="128">
        <v>9</v>
      </c>
      <c r="F119" s="128">
        <v>5</v>
      </c>
      <c r="G119" s="141">
        <v>0</v>
      </c>
      <c r="H119" s="141">
        <v>0</v>
      </c>
    </row>
    <row r="120" spans="1:8" ht="15.75">
      <c r="A120" s="125"/>
      <c r="B120" s="126" t="s">
        <v>17</v>
      </c>
      <c r="C120" s="129" t="s">
        <v>73</v>
      </c>
      <c r="D120" s="128">
        <v>2</v>
      </c>
      <c r="E120" s="128">
        <v>9</v>
      </c>
      <c r="F120" s="128">
        <v>6</v>
      </c>
      <c r="G120" s="141">
        <v>0</v>
      </c>
      <c r="H120" s="141">
        <v>0</v>
      </c>
    </row>
    <row r="121" spans="1:8" ht="15.75">
      <c r="A121" s="125"/>
      <c r="B121" s="126" t="s">
        <v>29</v>
      </c>
      <c r="C121" s="129" t="s">
        <v>74</v>
      </c>
      <c r="D121" s="128">
        <v>2</v>
      </c>
      <c r="E121" s="128">
        <v>9</v>
      </c>
      <c r="F121" s="128">
        <v>7</v>
      </c>
      <c r="G121" s="141">
        <v>0</v>
      </c>
      <c r="H121" s="141">
        <v>0</v>
      </c>
    </row>
    <row r="122" spans="1:8" ht="15.75">
      <c r="A122" s="125"/>
      <c r="B122" s="126" t="s">
        <v>31</v>
      </c>
      <c r="C122" s="129" t="s">
        <v>75</v>
      </c>
      <c r="D122" s="128">
        <v>2</v>
      </c>
      <c r="E122" s="128">
        <v>9</v>
      </c>
      <c r="F122" s="128">
        <v>8</v>
      </c>
      <c r="G122" s="141">
        <v>0</v>
      </c>
      <c r="H122" s="141">
        <v>0</v>
      </c>
    </row>
    <row r="123" spans="1:8" ht="15.75">
      <c r="A123" s="125" t="s">
        <v>121</v>
      </c>
      <c r="B123" s="126"/>
      <c r="C123" s="130" t="s">
        <v>76</v>
      </c>
      <c r="D123" s="128">
        <v>2</v>
      </c>
      <c r="E123" s="128">
        <v>9</v>
      </c>
      <c r="F123" s="128">
        <v>9</v>
      </c>
      <c r="G123" s="281">
        <f>G124+G125+G126+G127+G128</f>
        <v>60553</v>
      </c>
      <c r="H123" s="281">
        <v>0</v>
      </c>
    </row>
    <row r="124" spans="1:8" ht="15.75">
      <c r="A124" s="125"/>
      <c r="B124" s="126" t="s">
        <v>13</v>
      </c>
      <c r="C124" s="130" t="s">
        <v>77</v>
      </c>
      <c r="D124" s="128">
        <v>3</v>
      </c>
      <c r="E124" s="128">
        <v>0</v>
      </c>
      <c r="F124" s="128">
        <v>0</v>
      </c>
      <c r="G124" s="141">
        <v>60553</v>
      </c>
      <c r="H124" s="141"/>
    </row>
    <row r="125" spans="1:8" ht="15.75">
      <c r="A125" s="125"/>
      <c r="B125" s="126" t="s">
        <v>14</v>
      </c>
      <c r="C125" s="130" t="s">
        <v>496</v>
      </c>
      <c r="D125" s="128">
        <v>3</v>
      </c>
      <c r="E125" s="128">
        <v>0</v>
      </c>
      <c r="F125" s="128">
        <v>1</v>
      </c>
      <c r="G125" s="141">
        <v>0</v>
      </c>
      <c r="H125" s="141">
        <v>0</v>
      </c>
    </row>
    <row r="126" spans="1:8" ht="15.75">
      <c r="A126" s="125"/>
      <c r="B126" s="126" t="s">
        <v>16</v>
      </c>
      <c r="C126" s="129" t="s">
        <v>78</v>
      </c>
      <c r="D126" s="128">
        <v>3</v>
      </c>
      <c r="E126" s="128">
        <v>0</v>
      </c>
      <c r="F126" s="128">
        <v>2</v>
      </c>
      <c r="G126" s="141">
        <v>0</v>
      </c>
      <c r="H126" s="141">
        <v>0</v>
      </c>
    </row>
    <row r="127" spans="1:8" ht="15.75">
      <c r="A127" s="125"/>
      <c r="B127" s="126" t="s">
        <v>17</v>
      </c>
      <c r="C127" s="129" t="s">
        <v>79</v>
      </c>
      <c r="D127" s="128">
        <v>3</v>
      </c>
      <c r="E127" s="128">
        <v>0</v>
      </c>
      <c r="F127" s="128">
        <v>3</v>
      </c>
      <c r="G127" s="141">
        <v>0</v>
      </c>
      <c r="H127" s="141">
        <v>0</v>
      </c>
    </row>
    <row r="128" spans="1:8" ht="15.75">
      <c r="A128" s="125"/>
      <c r="B128" s="126" t="s">
        <v>29</v>
      </c>
      <c r="C128" s="129" t="s">
        <v>80</v>
      </c>
      <c r="D128" s="128">
        <v>3</v>
      </c>
      <c r="E128" s="128">
        <v>0</v>
      </c>
      <c r="F128" s="128">
        <v>4</v>
      </c>
      <c r="G128" s="141">
        <v>0</v>
      </c>
      <c r="H128" s="141">
        <v>0</v>
      </c>
    </row>
    <row r="129" spans="1:8" ht="31.5">
      <c r="A129" s="125"/>
      <c r="B129" s="126"/>
      <c r="C129" s="139" t="s">
        <v>497</v>
      </c>
      <c r="D129" s="128">
        <v>3</v>
      </c>
      <c r="E129" s="128">
        <v>0</v>
      </c>
      <c r="F129" s="128">
        <v>5</v>
      </c>
      <c r="G129" s="281">
        <f>G116+G123</f>
        <v>60553</v>
      </c>
      <c r="H129" s="281">
        <v>0</v>
      </c>
    </row>
    <row r="130" spans="1:8" ht="15.75">
      <c r="A130" s="125"/>
      <c r="B130" s="126"/>
      <c r="C130" s="131" t="s">
        <v>498</v>
      </c>
      <c r="D130" s="128">
        <v>3</v>
      </c>
      <c r="E130" s="128">
        <v>0</v>
      </c>
      <c r="F130" s="128">
        <v>6</v>
      </c>
      <c r="G130" s="141">
        <v>0</v>
      </c>
      <c r="H130" s="141">
        <v>0</v>
      </c>
    </row>
    <row r="131" spans="1:8" ht="15.75">
      <c r="A131" s="125"/>
      <c r="B131" s="126"/>
      <c r="C131" s="131" t="s">
        <v>499</v>
      </c>
      <c r="D131" s="128">
        <v>3</v>
      </c>
      <c r="E131" s="128">
        <v>0</v>
      </c>
      <c r="F131" s="128">
        <v>7</v>
      </c>
      <c r="G131" s="281">
        <f>G129</f>
        <v>60553</v>
      </c>
      <c r="H131" s="281">
        <v>0</v>
      </c>
    </row>
    <row r="132" spans="1:9" ht="15.75">
      <c r="A132" s="125"/>
      <c r="B132" s="126"/>
      <c r="C132" s="131" t="s">
        <v>500</v>
      </c>
      <c r="D132" s="128">
        <v>3</v>
      </c>
      <c r="E132" s="128">
        <v>0</v>
      </c>
      <c r="F132" s="128">
        <v>8</v>
      </c>
      <c r="G132" s="281">
        <f>G113-G131</f>
        <v>35555927</v>
      </c>
      <c r="H132" s="281">
        <v>29947226</v>
      </c>
      <c r="I132" s="113"/>
    </row>
    <row r="133" spans="1:8" ht="15.75">
      <c r="A133" s="125"/>
      <c r="B133" s="126"/>
      <c r="C133" s="131" t="s">
        <v>591</v>
      </c>
      <c r="D133" s="128">
        <v>3</v>
      </c>
      <c r="E133" s="128">
        <v>0</v>
      </c>
      <c r="F133" s="128">
        <v>9</v>
      </c>
      <c r="G133" s="141"/>
      <c r="H133" s="141"/>
    </row>
    <row r="134" spans="1:8" ht="15.75">
      <c r="A134" s="125"/>
      <c r="B134" s="126"/>
      <c r="C134" s="130" t="s">
        <v>81</v>
      </c>
      <c r="D134" s="128">
        <v>3</v>
      </c>
      <c r="E134" s="128">
        <v>1</v>
      </c>
      <c r="F134" s="128">
        <v>0</v>
      </c>
      <c r="G134" s="141"/>
      <c r="H134" s="141"/>
    </row>
    <row r="135" spans="1:8" ht="15.75">
      <c r="A135" s="125"/>
      <c r="B135" s="126"/>
      <c r="C135" s="130" t="s">
        <v>82</v>
      </c>
      <c r="D135" s="128">
        <v>3</v>
      </c>
      <c r="E135" s="128">
        <v>1</v>
      </c>
      <c r="F135" s="128">
        <v>1</v>
      </c>
      <c r="G135" s="141"/>
      <c r="H135" s="141"/>
    </row>
    <row r="136" spans="1:8" ht="15.75">
      <c r="A136" s="125"/>
      <c r="B136" s="126"/>
      <c r="C136" s="130" t="s">
        <v>83</v>
      </c>
      <c r="D136" s="128">
        <v>3</v>
      </c>
      <c r="E136" s="128">
        <v>1</v>
      </c>
      <c r="F136" s="128">
        <v>2</v>
      </c>
      <c r="G136" s="141"/>
      <c r="H136" s="141"/>
    </row>
    <row r="137" spans="1:8" ht="15.75">
      <c r="A137" s="125"/>
      <c r="B137" s="126"/>
      <c r="C137" s="129" t="s">
        <v>84</v>
      </c>
      <c r="D137" s="128">
        <v>3</v>
      </c>
      <c r="E137" s="128">
        <v>1</v>
      </c>
      <c r="F137" s="128">
        <v>3</v>
      </c>
      <c r="G137" s="141"/>
      <c r="H137" s="141"/>
    </row>
    <row r="138" spans="1:8" ht="15.75">
      <c r="A138" s="125"/>
      <c r="B138" s="126"/>
      <c r="C138" s="129" t="s">
        <v>501</v>
      </c>
      <c r="D138" s="128">
        <v>3</v>
      </c>
      <c r="E138" s="128">
        <v>1</v>
      </c>
      <c r="F138" s="128">
        <v>4</v>
      </c>
      <c r="G138" s="140">
        <v>1220</v>
      </c>
      <c r="H138" s="141">
        <v>1231</v>
      </c>
    </row>
    <row r="139" spans="1:8" ht="16.5" thickBot="1">
      <c r="A139" s="142"/>
      <c r="B139" s="143"/>
      <c r="C139" s="144" t="s">
        <v>502</v>
      </c>
      <c r="D139" s="145">
        <v>3</v>
      </c>
      <c r="E139" s="145">
        <v>1</v>
      </c>
      <c r="F139" s="145">
        <v>5</v>
      </c>
      <c r="G139" s="146"/>
      <c r="H139" s="146"/>
    </row>
  </sheetData>
  <sheetProtection formatCells="0" formatColumns="0" formatRows="0" insertColumns="0" insertRows="0" insertHyperlinks="0" deleteColumns="0" deleteRows="0" sort="0" autoFilter="0" pivotTables="0"/>
  <mergeCells count="18">
    <mergeCell ref="A18:H18"/>
    <mergeCell ref="D17:F17"/>
    <mergeCell ref="G1:H1"/>
    <mergeCell ref="G2:H2"/>
    <mergeCell ref="A115:H115"/>
    <mergeCell ref="A109:H109"/>
    <mergeCell ref="A92:H92"/>
    <mergeCell ref="A71:H71"/>
    <mergeCell ref="A58:H58"/>
    <mergeCell ref="A41:H41"/>
    <mergeCell ref="G3:H3"/>
    <mergeCell ref="G4:H4"/>
    <mergeCell ref="G6:H6"/>
    <mergeCell ref="C12:F12"/>
    <mergeCell ref="A13:H13"/>
    <mergeCell ref="A15:C16"/>
    <mergeCell ref="D15:F16"/>
    <mergeCell ref="G15:H1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70"/>
  <sheetViews>
    <sheetView zoomScale="60" zoomScaleNormal="60" zoomScalePageLayoutView="0" workbookViewId="0" topLeftCell="A1">
      <selection activeCell="A71" sqref="A71:IV82"/>
    </sheetView>
  </sheetViews>
  <sheetFormatPr defaultColWidth="9.140625" defaultRowHeight="12.75"/>
  <cols>
    <col min="1" max="1" width="6.00390625" style="152" customWidth="1"/>
    <col min="2" max="2" width="49.28125" style="152" customWidth="1"/>
    <col min="3" max="3" width="8.28125" style="152" customWidth="1"/>
    <col min="4" max="4" width="15.57421875" style="152" customWidth="1"/>
    <col min="5" max="6" width="15.57421875" style="196" customWidth="1"/>
    <col min="7" max="8" width="9.140625" style="152" customWidth="1"/>
    <col min="9" max="9" width="12.421875" style="152" bestFit="1" customWidth="1"/>
    <col min="10" max="16384" width="9.140625" style="152" customWidth="1"/>
  </cols>
  <sheetData>
    <row r="1" spans="1:7" ht="15.75">
      <c r="A1" s="394" t="s">
        <v>503</v>
      </c>
      <c r="B1" s="394"/>
      <c r="D1" s="199"/>
      <c r="E1" s="155"/>
      <c r="F1" s="155" t="s">
        <v>338</v>
      </c>
      <c r="G1" s="203" t="s">
        <v>308</v>
      </c>
    </row>
    <row r="2" spans="1:6" ht="15.75">
      <c r="A2" s="396" t="s">
        <v>540</v>
      </c>
      <c r="B2" s="396"/>
      <c r="D2" s="393" t="s">
        <v>340</v>
      </c>
      <c r="E2" s="393"/>
      <c r="F2" s="393"/>
    </row>
    <row r="3" spans="1:6" ht="15.75">
      <c r="A3" s="151"/>
      <c r="B3" s="151"/>
      <c r="D3" s="153"/>
      <c r="E3" s="154"/>
      <c r="F3" s="154"/>
    </row>
    <row r="4" spans="1:6" ht="15.75">
      <c r="A4" s="394" t="s">
        <v>541</v>
      </c>
      <c r="B4" s="394"/>
      <c r="D4" s="199"/>
      <c r="E4" s="155"/>
      <c r="F4" s="155" t="s">
        <v>338</v>
      </c>
    </row>
    <row r="5" spans="1:6" ht="15.75">
      <c r="A5" s="395" t="s">
        <v>542</v>
      </c>
      <c r="B5" s="395"/>
      <c r="D5" s="393" t="s">
        <v>343</v>
      </c>
      <c r="E5" s="393"/>
      <c r="F5" s="393"/>
    </row>
    <row r="6" spans="1:6" ht="15.75">
      <c r="A6" s="151"/>
      <c r="B6" s="151"/>
      <c r="D6" s="153"/>
      <c r="E6" s="154"/>
      <c r="F6" s="154"/>
    </row>
    <row r="7" spans="1:6" ht="15.75">
      <c r="A7" s="394" t="s">
        <v>504</v>
      </c>
      <c r="B7" s="394"/>
      <c r="D7" s="153"/>
      <c r="E7" s="421" t="s">
        <v>345</v>
      </c>
      <c r="F7" s="421"/>
    </row>
    <row r="8" spans="1:6" ht="15.75">
      <c r="A8" s="396" t="s">
        <v>543</v>
      </c>
      <c r="B8" s="396"/>
      <c r="D8" s="153"/>
      <c r="E8" s="200"/>
      <c r="F8" s="200" t="s">
        <v>332</v>
      </c>
    </row>
    <row r="9" spans="4:6" ht="15.75">
      <c r="D9" s="153"/>
      <c r="E9" s="154"/>
      <c r="F9" s="154"/>
    </row>
    <row r="10" spans="4:6" ht="15.75">
      <c r="D10" s="153"/>
      <c r="E10" s="421" t="s">
        <v>333</v>
      </c>
      <c r="F10" s="421"/>
    </row>
    <row r="11" spans="4:6" ht="15.75">
      <c r="D11" s="153"/>
      <c r="E11" s="200"/>
      <c r="F11" s="200" t="s">
        <v>544</v>
      </c>
    </row>
    <row r="12" spans="3:6" ht="15.75">
      <c r="C12" s="156"/>
      <c r="D12" s="156"/>
      <c r="E12" s="157"/>
      <c r="F12" s="157"/>
    </row>
    <row r="13" spans="1:6" ht="15.75">
      <c r="A13" s="394" t="s">
        <v>505</v>
      </c>
      <c r="B13" s="394"/>
      <c r="C13" s="156"/>
      <c r="D13" s="156"/>
      <c r="E13" s="157"/>
      <c r="F13" s="157"/>
    </row>
    <row r="14" spans="1:6" ht="15.75">
      <c r="A14" s="395" t="s">
        <v>334</v>
      </c>
      <c r="B14" s="395"/>
      <c r="C14" s="156"/>
      <c r="D14" s="156"/>
      <c r="E14" s="157"/>
      <c r="F14" s="157"/>
    </row>
    <row r="15" spans="1:6" ht="15.75">
      <c r="A15" s="422" t="s">
        <v>506</v>
      </c>
      <c r="B15" s="422"/>
      <c r="C15" s="156"/>
      <c r="D15" s="156"/>
      <c r="E15" s="157"/>
      <c r="F15" s="157"/>
    </row>
    <row r="16" spans="3:6" ht="15.75">
      <c r="C16" s="156"/>
      <c r="D16" s="156"/>
      <c r="E16" s="157"/>
      <c r="F16" s="157"/>
    </row>
    <row r="17" spans="3:6" ht="15.75">
      <c r="C17" s="156"/>
      <c r="D17" s="156"/>
      <c r="E17" s="157"/>
      <c r="F17" s="157"/>
    </row>
    <row r="18" spans="1:6" ht="15.75">
      <c r="A18" s="422" t="s">
        <v>507</v>
      </c>
      <c r="B18" s="422"/>
      <c r="C18" s="422"/>
      <c r="D18" s="422"/>
      <c r="E18" s="422"/>
      <c r="F18" s="422"/>
    </row>
    <row r="19" spans="1:6" ht="15.75">
      <c r="A19" s="423" t="s">
        <v>592</v>
      </c>
      <c r="B19" s="423"/>
      <c r="C19" s="423"/>
      <c r="D19" s="423"/>
      <c r="E19" s="423"/>
      <c r="F19" s="423"/>
    </row>
    <row r="20" spans="5:6" ht="15.75">
      <c r="E20" s="408" t="s">
        <v>508</v>
      </c>
      <c r="F20" s="408"/>
    </row>
    <row r="21" ht="16.5" thickBot="1"/>
    <row r="22" spans="1:6" ht="16.5" customHeight="1" thickBot="1">
      <c r="A22" s="409" t="s">
        <v>509</v>
      </c>
      <c r="B22" s="411" t="s">
        <v>1</v>
      </c>
      <c r="C22" s="412"/>
      <c r="D22" s="415" t="s">
        <v>87</v>
      </c>
      <c r="E22" s="417" t="s">
        <v>450</v>
      </c>
      <c r="F22" s="418"/>
    </row>
    <row r="23" spans="1:6" ht="32.25" thickBot="1">
      <c r="A23" s="410"/>
      <c r="B23" s="413"/>
      <c r="C23" s="414"/>
      <c r="D23" s="416"/>
      <c r="E23" s="158" t="s">
        <v>5</v>
      </c>
      <c r="F23" s="159" t="s">
        <v>4</v>
      </c>
    </row>
    <row r="24" spans="1:6" ht="16.5" thickBot="1">
      <c r="A24" s="160">
        <v>1</v>
      </c>
      <c r="B24" s="419">
        <v>2</v>
      </c>
      <c r="C24" s="420"/>
      <c r="D24" s="160">
        <v>3</v>
      </c>
      <c r="E24" s="300">
        <v>4</v>
      </c>
      <c r="F24" s="300">
        <v>5</v>
      </c>
    </row>
    <row r="25" spans="1:6" ht="15.75" customHeight="1">
      <c r="A25" s="401" t="s">
        <v>510</v>
      </c>
      <c r="B25" s="406" t="s">
        <v>511</v>
      </c>
      <c r="C25" s="397" t="s">
        <v>104</v>
      </c>
      <c r="D25" s="397">
        <v>301</v>
      </c>
      <c r="E25" s="161">
        <v>126727</v>
      </c>
      <c r="F25" s="161">
        <v>123494</v>
      </c>
    </row>
    <row r="26" spans="1:6" ht="15.75">
      <c r="A26" s="405"/>
      <c r="B26" s="407"/>
      <c r="C26" s="398"/>
      <c r="D26" s="398"/>
      <c r="E26" s="201"/>
      <c r="F26" s="201"/>
    </row>
    <row r="27" spans="1:6" ht="15.75">
      <c r="A27" s="162" t="s">
        <v>105</v>
      </c>
      <c r="B27" s="163" t="s">
        <v>106</v>
      </c>
      <c r="C27" s="301" t="s">
        <v>107</v>
      </c>
      <c r="D27" s="162">
        <v>302</v>
      </c>
      <c r="E27" s="165">
        <v>-22853</v>
      </c>
      <c r="F27" s="165">
        <v>-22064</v>
      </c>
    </row>
    <row r="28" spans="1:6" ht="31.5">
      <c r="A28" s="162" t="s">
        <v>108</v>
      </c>
      <c r="B28" s="164" t="s">
        <v>109</v>
      </c>
      <c r="C28" s="162" t="s">
        <v>104</v>
      </c>
      <c r="D28" s="162">
        <v>303</v>
      </c>
      <c r="E28" s="165">
        <v>1339</v>
      </c>
      <c r="F28" s="165">
        <v>444</v>
      </c>
    </row>
    <row r="29" spans="1:6" ht="15.75">
      <c r="A29" s="162" t="s">
        <v>110</v>
      </c>
      <c r="B29" s="163" t="s">
        <v>111</v>
      </c>
      <c r="C29" s="301" t="s">
        <v>107</v>
      </c>
      <c r="D29" s="162">
        <v>304</v>
      </c>
      <c r="E29" s="165">
        <v>-56191</v>
      </c>
      <c r="F29" s="165">
        <v>-69459</v>
      </c>
    </row>
    <row r="30" spans="1:6" ht="15.75">
      <c r="A30" s="162" t="s">
        <v>112</v>
      </c>
      <c r="B30" s="163" t="s">
        <v>512</v>
      </c>
      <c r="C30" s="301" t="s">
        <v>107</v>
      </c>
      <c r="D30" s="162">
        <v>305</v>
      </c>
      <c r="E30" s="165">
        <v>-110</v>
      </c>
      <c r="F30" s="165">
        <v>-53</v>
      </c>
    </row>
    <row r="31" spans="1:6" ht="15.75">
      <c r="A31" s="166" t="s">
        <v>113</v>
      </c>
      <c r="B31" s="163" t="s">
        <v>513</v>
      </c>
      <c r="C31" s="162" t="s">
        <v>114</v>
      </c>
      <c r="D31" s="162">
        <v>306</v>
      </c>
      <c r="E31" s="165">
        <v>0</v>
      </c>
      <c r="F31" s="165">
        <v>0</v>
      </c>
    </row>
    <row r="32" spans="1:6" ht="15.75">
      <c r="A32" s="167"/>
      <c r="B32" s="163" t="s">
        <v>115</v>
      </c>
      <c r="C32" s="162"/>
      <c r="D32" s="162">
        <v>307</v>
      </c>
      <c r="E32" s="168">
        <f>SUM(E25:E31)</f>
        <v>48912</v>
      </c>
      <c r="F32" s="168">
        <f>SUM(F25:F31)</f>
        <v>32362</v>
      </c>
    </row>
    <row r="33" spans="1:6" ht="15.75">
      <c r="A33" s="162" t="s">
        <v>116</v>
      </c>
      <c r="B33" s="163" t="s">
        <v>117</v>
      </c>
      <c r="C33" s="162" t="s">
        <v>114</v>
      </c>
      <c r="D33" s="162">
        <v>308</v>
      </c>
      <c r="E33" s="165">
        <v>11727</v>
      </c>
      <c r="F33" s="165">
        <v>-31904</v>
      </c>
    </row>
    <row r="34" spans="1:6" ht="31.5">
      <c r="A34" s="162" t="s">
        <v>118</v>
      </c>
      <c r="B34" s="164" t="s">
        <v>514</v>
      </c>
      <c r="C34" s="162" t="s">
        <v>114</v>
      </c>
      <c r="D34" s="162">
        <v>309</v>
      </c>
      <c r="E34" s="165">
        <v>0</v>
      </c>
      <c r="F34" s="165">
        <v>0</v>
      </c>
    </row>
    <row r="35" spans="1:6" ht="15.75">
      <c r="A35" s="162" t="s">
        <v>119</v>
      </c>
      <c r="B35" s="163" t="s">
        <v>515</v>
      </c>
      <c r="C35" s="162" t="s">
        <v>114</v>
      </c>
      <c r="D35" s="162">
        <v>310</v>
      </c>
      <c r="E35" s="165">
        <v>186186</v>
      </c>
      <c r="F35" s="165">
        <v>31376</v>
      </c>
    </row>
    <row r="36" spans="1:6" ht="16.5" thickBot="1">
      <c r="A36" s="169" t="s">
        <v>516</v>
      </c>
      <c r="B36" s="170" t="s">
        <v>120</v>
      </c>
      <c r="C36" s="302" t="s">
        <v>107</v>
      </c>
      <c r="D36" s="171">
        <v>311</v>
      </c>
      <c r="E36" s="172">
        <v>0</v>
      </c>
      <c r="F36" s="172">
        <v>0</v>
      </c>
    </row>
    <row r="37" spans="1:6" ht="16.5" thickBot="1">
      <c r="A37" s="173" t="s">
        <v>517</v>
      </c>
      <c r="B37" s="174" t="s">
        <v>518</v>
      </c>
      <c r="C37" s="175" t="s">
        <v>114</v>
      </c>
      <c r="D37" s="175">
        <v>312</v>
      </c>
      <c r="E37" s="176">
        <f>SUM(E32:E36)</f>
        <v>246825</v>
      </c>
      <c r="F37" s="176">
        <f>SUM(F32:F36)</f>
        <v>31834</v>
      </c>
    </row>
    <row r="38" spans="1:6" ht="15.75" customHeight="1">
      <c r="A38" s="401" t="s">
        <v>519</v>
      </c>
      <c r="B38" s="402" t="s">
        <v>520</v>
      </c>
      <c r="C38" s="397" t="s">
        <v>114</v>
      </c>
      <c r="D38" s="397">
        <v>313</v>
      </c>
      <c r="E38" s="399">
        <v>-104988</v>
      </c>
      <c r="F38" s="399">
        <v>150342</v>
      </c>
    </row>
    <row r="39" spans="1:6" ht="15.75">
      <c r="A39" s="398"/>
      <c r="B39" s="403"/>
      <c r="C39" s="398"/>
      <c r="D39" s="404"/>
      <c r="E39" s="400"/>
      <c r="F39" s="400"/>
    </row>
    <row r="40" spans="1:6" ht="15.75">
      <c r="A40" s="162" t="s">
        <v>122</v>
      </c>
      <c r="B40" s="163" t="s">
        <v>123</v>
      </c>
      <c r="C40" s="162" t="s">
        <v>104</v>
      </c>
      <c r="D40" s="162">
        <v>314</v>
      </c>
      <c r="E40" s="165">
        <v>46</v>
      </c>
      <c r="F40" s="165">
        <v>16</v>
      </c>
    </row>
    <row r="41" spans="1:6" ht="15.75">
      <c r="A41" s="162" t="s">
        <v>124</v>
      </c>
      <c r="B41" s="163" t="s">
        <v>125</v>
      </c>
      <c r="C41" s="162" t="s">
        <v>104</v>
      </c>
      <c r="D41" s="162">
        <v>315</v>
      </c>
      <c r="E41" s="165">
        <v>80</v>
      </c>
      <c r="F41" s="165">
        <v>1300</v>
      </c>
    </row>
    <row r="42" spans="1:6" ht="15.75">
      <c r="A42" s="162" t="s">
        <v>126</v>
      </c>
      <c r="B42" s="163" t="s">
        <v>127</v>
      </c>
      <c r="C42" s="301" t="s">
        <v>107</v>
      </c>
      <c r="D42" s="162">
        <v>316</v>
      </c>
      <c r="E42" s="165">
        <v>-22582</v>
      </c>
      <c r="F42" s="165">
        <v>-4640</v>
      </c>
    </row>
    <row r="43" spans="1:6" ht="31.5">
      <c r="A43" s="162" t="s">
        <v>128</v>
      </c>
      <c r="B43" s="164" t="s">
        <v>521</v>
      </c>
      <c r="C43" s="162" t="s">
        <v>104</v>
      </c>
      <c r="D43" s="162">
        <v>317</v>
      </c>
      <c r="E43" s="165">
        <v>3106</v>
      </c>
      <c r="F43" s="165">
        <v>11640</v>
      </c>
    </row>
    <row r="44" spans="1:6" ht="15.75">
      <c r="A44" s="162" t="s">
        <v>129</v>
      </c>
      <c r="B44" s="163" t="s">
        <v>130</v>
      </c>
      <c r="C44" s="162" t="s">
        <v>114</v>
      </c>
      <c r="D44" s="162">
        <v>318</v>
      </c>
      <c r="E44" s="165">
        <v>-894</v>
      </c>
      <c r="F44" s="165">
        <v>-1316</v>
      </c>
    </row>
    <row r="45" spans="1:6" ht="15.75">
      <c r="A45" s="162" t="s">
        <v>131</v>
      </c>
      <c r="B45" s="163" t="s">
        <v>132</v>
      </c>
      <c r="C45" s="162" t="s">
        <v>114</v>
      </c>
      <c r="D45" s="162">
        <v>319</v>
      </c>
      <c r="E45" s="165">
        <v>-815</v>
      </c>
      <c r="F45" s="165">
        <v>-2107</v>
      </c>
    </row>
    <row r="46" spans="1:6" ht="31.5">
      <c r="A46" s="162" t="s">
        <v>133</v>
      </c>
      <c r="B46" s="164" t="s">
        <v>522</v>
      </c>
      <c r="C46" s="162" t="s">
        <v>114</v>
      </c>
      <c r="D46" s="162">
        <v>320</v>
      </c>
      <c r="E46" s="165">
        <v>0</v>
      </c>
      <c r="F46" s="165">
        <v>0</v>
      </c>
    </row>
    <row r="47" spans="1:6" ht="31.5">
      <c r="A47" s="162" t="s">
        <v>523</v>
      </c>
      <c r="B47" s="164" t="s">
        <v>524</v>
      </c>
      <c r="C47" s="162" t="s">
        <v>114</v>
      </c>
      <c r="D47" s="162">
        <v>321</v>
      </c>
      <c r="E47" s="165">
        <v>1</v>
      </c>
      <c r="F47" s="165">
        <v>0</v>
      </c>
    </row>
    <row r="48" spans="1:6" ht="15.75">
      <c r="A48" s="162" t="s">
        <v>134</v>
      </c>
      <c r="B48" s="163" t="s">
        <v>135</v>
      </c>
      <c r="C48" s="162" t="s">
        <v>114</v>
      </c>
      <c r="D48" s="162">
        <v>322</v>
      </c>
      <c r="E48" s="165">
        <v>0</v>
      </c>
      <c r="F48" s="165">
        <v>0</v>
      </c>
    </row>
    <row r="49" spans="1:6" ht="15.75">
      <c r="A49" s="162" t="s">
        <v>136</v>
      </c>
      <c r="B49" s="163" t="s">
        <v>525</v>
      </c>
      <c r="C49" s="162" t="s">
        <v>114</v>
      </c>
      <c r="D49" s="162">
        <v>323</v>
      </c>
      <c r="E49" s="165">
        <v>833</v>
      </c>
      <c r="F49" s="165">
        <v>834</v>
      </c>
    </row>
    <row r="50" spans="1:6" ht="15.75">
      <c r="A50" s="162" t="s">
        <v>137</v>
      </c>
      <c r="B50" s="163" t="s">
        <v>138</v>
      </c>
      <c r="C50" s="162" t="s">
        <v>114</v>
      </c>
      <c r="D50" s="162">
        <v>324</v>
      </c>
      <c r="E50" s="165">
        <v>0</v>
      </c>
      <c r="F50" s="165">
        <v>0</v>
      </c>
    </row>
    <row r="51" spans="1:6" ht="15.75">
      <c r="A51" s="162" t="s">
        <v>139</v>
      </c>
      <c r="B51" s="163" t="s">
        <v>512</v>
      </c>
      <c r="C51" s="301" t="s">
        <v>107</v>
      </c>
      <c r="D51" s="162">
        <v>325</v>
      </c>
      <c r="E51" s="165">
        <v>0</v>
      </c>
      <c r="F51" s="165">
        <v>0</v>
      </c>
    </row>
    <row r="52" spans="1:6" ht="16.5" thickBot="1">
      <c r="A52" s="169" t="s">
        <v>526</v>
      </c>
      <c r="B52" s="170" t="s">
        <v>513</v>
      </c>
      <c r="C52" s="178" t="s">
        <v>114</v>
      </c>
      <c r="D52" s="178">
        <v>326</v>
      </c>
      <c r="E52" s="179">
        <v>0</v>
      </c>
      <c r="F52" s="179">
        <v>0</v>
      </c>
    </row>
    <row r="53" spans="1:6" ht="16.5" thickBot="1">
      <c r="A53" s="180" t="s">
        <v>527</v>
      </c>
      <c r="B53" s="181" t="s">
        <v>528</v>
      </c>
      <c r="C53" s="175" t="s">
        <v>114</v>
      </c>
      <c r="D53" s="175">
        <v>327</v>
      </c>
      <c r="E53" s="176">
        <f>SUM(E38:E52)</f>
        <v>-125213</v>
      </c>
      <c r="F53" s="176">
        <f>SUM(F38:F52)</f>
        <v>156069</v>
      </c>
    </row>
    <row r="54" spans="1:6" ht="15.75" customHeight="1">
      <c r="A54" s="401" t="s">
        <v>529</v>
      </c>
      <c r="B54" s="402" t="s">
        <v>530</v>
      </c>
      <c r="C54" s="397" t="s">
        <v>104</v>
      </c>
      <c r="D54" s="397">
        <v>328</v>
      </c>
      <c r="E54" s="182">
        <v>0</v>
      </c>
      <c r="F54" s="182">
        <v>0</v>
      </c>
    </row>
    <row r="55" spans="1:6" ht="15.75">
      <c r="A55" s="398"/>
      <c r="B55" s="403"/>
      <c r="C55" s="404"/>
      <c r="D55" s="404"/>
      <c r="E55" s="183"/>
      <c r="F55" s="183"/>
    </row>
    <row r="56" spans="1:6" ht="15.75">
      <c r="A56" s="162" t="s">
        <v>141</v>
      </c>
      <c r="B56" s="163" t="s">
        <v>142</v>
      </c>
      <c r="C56" s="162" t="s">
        <v>107</v>
      </c>
      <c r="D56" s="162">
        <v>329</v>
      </c>
      <c r="E56" s="165">
        <v>0</v>
      </c>
      <c r="F56" s="184">
        <v>0</v>
      </c>
    </row>
    <row r="57" spans="1:6" ht="15.75">
      <c r="A57" s="162" t="s">
        <v>143</v>
      </c>
      <c r="B57" s="163" t="s">
        <v>144</v>
      </c>
      <c r="C57" s="162" t="s">
        <v>107</v>
      </c>
      <c r="D57" s="162">
        <v>330</v>
      </c>
      <c r="E57" s="165">
        <v>0</v>
      </c>
      <c r="F57" s="184">
        <v>0</v>
      </c>
    </row>
    <row r="58" spans="1:6" ht="15.75">
      <c r="A58" s="162" t="s">
        <v>145</v>
      </c>
      <c r="B58" s="163" t="s">
        <v>146</v>
      </c>
      <c r="C58" s="301" t="s">
        <v>107</v>
      </c>
      <c r="D58" s="162">
        <v>331</v>
      </c>
      <c r="E58" s="165">
        <v>-3008</v>
      </c>
      <c r="F58" s="165">
        <v>-2988</v>
      </c>
    </row>
    <row r="59" spans="1:6" ht="15.75">
      <c r="A59" s="162" t="s">
        <v>147</v>
      </c>
      <c r="B59" s="163" t="s">
        <v>148</v>
      </c>
      <c r="C59" s="162" t="s">
        <v>104</v>
      </c>
      <c r="D59" s="162">
        <v>332</v>
      </c>
      <c r="E59" s="165">
        <v>0</v>
      </c>
      <c r="F59" s="165">
        <v>15647</v>
      </c>
    </row>
    <row r="60" spans="1:6" ht="15.75">
      <c r="A60" s="162" t="s">
        <v>149</v>
      </c>
      <c r="B60" s="163" t="s">
        <v>150</v>
      </c>
      <c r="C60" s="301" t="s">
        <v>107</v>
      </c>
      <c r="D60" s="162">
        <v>333</v>
      </c>
      <c r="E60" s="165">
        <v>-13010</v>
      </c>
      <c r="F60" s="165">
        <v>-65684</v>
      </c>
    </row>
    <row r="61" spans="1:6" ht="15.75">
      <c r="A61" s="162" t="s">
        <v>151</v>
      </c>
      <c r="B61" s="163" t="s">
        <v>152</v>
      </c>
      <c r="C61" s="301" t="s">
        <v>107</v>
      </c>
      <c r="D61" s="162">
        <v>334</v>
      </c>
      <c r="E61" s="165">
        <v>0</v>
      </c>
      <c r="F61" s="165">
        <v>0</v>
      </c>
    </row>
    <row r="62" spans="1:6" ht="15.75">
      <c r="A62" s="162" t="s">
        <v>153</v>
      </c>
      <c r="B62" s="163" t="s">
        <v>531</v>
      </c>
      <c r="C62" s="162" t="s">
        <v>107</v>
      </c>
      <c r="D62" s="162">
        <v>335</v>
      </c>
      <c r="E62" s="165">
        <v>0</v>
      </c>
      <c r="F62" s="184">
        <v>0</v>
      </c>
    </row>
    <row r="63" spans="1:6" ht="16.5" thickBot="1">
      <c r="A63" s="185" t="s">
        <v>532</v>
      </c>
      <c r="B63" s="186" t="s">
        <v>513</v>
      </c>
      <c r="C63" s="178" t="s">
        <v>114</v>
      </c>
      <c r="D63" s="178">
        <v>336</v>
      </c>
      <c r="E63" s="179">
        <v>0</v>
      </c>
      <c r="F63" s="187">
        <v>0</v>
      </c>
    </row>
    <row r="64" spans="1:6" ht="16.5" thickBot="1">
      <c r="A64" s="180" t="s">
        <v>533</v>
      </c>
      <c r="B64" s="188" t="s">
        <v>534</v>
      </c>
      <c r="C64" s="175" t="s">
        <v>114</v>
      </c>
      <c r="D64" s="175">
        <v>337</v>
      </c>
      <c r="E64" s="176">
        <f>SUM(E54:E63)</f>
        <v>-16018</v>
      </c>
      <c r="F64" s="176">
        <f>SUM(F54:F63)</f>
        <v>-53025</v>
      </c>
    </row>
    <row r="65" spans="1:6" ht="15.75">
      <c r="A65" s="177">
        <v>4</v>
      </c>
      <c r="B65" s="189" t="s">
        <v>535</v>
      </c>
      <c r="C65" s="177" t="s">
        <v>114</v>
      </c>
      <c r="D65" s="177">
        <v>338</v>
      </c>
      <c r="E65" s="190">
        <f>E37+E53+E64</f>
        <v>105594</v>
      </c>
      <c r="F65" s="190">
        <f>F37+F53+F64</f>
        <v>134878</v>
      </c>
    </row>
    <row r="66" spans="1:6" ht="15.75">
      <c r="A66" s="162">
        <v>5</v>
      </c>
      <c r="B66" s="191" t="s">
        <v>536</v>
      </c>
      <c r="C66" s="162" t="s">
        <v>114</v>
      </c>
      <c r="D66" s="162">
        <v>339</v>
      </c>
      <c r="E66" s="192">
        <v>1274180</v>
      </c>
      <c r="F66" s="192">
        <v>1023199</v>
      </c>
    </row>
    <row r="67" spans="1:6" ht="31.5">
      <c r="A67" s="162">
        <v>6</v>
      </c>
      <c r="B67" s="193" t="s">
        <v>537</v>
      </c>
      <c r="C67" s="162" t="s">
        <v>114</v>
      </c>
      <c r="D67" s="162">
        <v>340</v>
      </c>
      <c r="E67" s="192"/>
      <c r="F67" s="192"/>
    </row>
    <row r="68" spans="1:9" ht="16.5" thickBot="1">
      <c r="A68" s="171">
        <v>7</v>
      </c>
      <c r="B68" s="194" t="s">
        <v>158</v>
      </c>
      <c r="C68" s="171" t="s">
        <v>114</v>
      </c>
      <c r="D68" s="171">
        <v>341</v>
      </c>
      <c r="E68" s="195">
        <f>E65+E66+E67</f>
        <v>1379774</v>
      </c>
      <c r="F68" s="195">
        <f>F65+F66+F67</f>
        <v>1158077</v>
      </c>
      <c r="I68" s="202"/>
    </row>
    <row r="69" ht="15.75">
      <c r="I69" s="202"/>
    </row>
    <row r="70" ht="15.75">
      <c r="A70" s="197" t="s">
        <v>538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19:F19"/>
    <mergeCell ref="A15:B15"/>
    <mergeCell ref="A14:B14"/>
    <mergeCell ref="A13:B13"/>
    <mergeCell ref="A2:B2"/>
    <mergeCell ref="A22:A23"/>
    <mergeCell ref="B22:C23"/>
    <mergeCell ref="D22:D23"/>
    <mergeCell ref="E22:F22"/>
    <mergeCell ref="B24:C24"/>
    <mergeCell ref="A1:B1"/>
    <mergeCell ref="A7:B7"/>
    <mergeCell ref="E7:F7"/>
    <mergeCell ref="E10:F10"/>
    <mergeCell ref="A18:F18"/>
    <mergeCell ref="E38:E39"/>
    <mergeCell ref="F38:F39"/>
    <mergeCell ref="A54:A55"/>
    <mergeCell ref="B54:B55"/>
    <mergeCell ref="C54:C55"/>
    <mergeCell ref="D54:D55"/>
    <mergeCell ref="A38:A39"/>
    <mergeCell ref="B38:B39"/>
    <mergeCell ref="C38:C39"/>
    <mergeCell ref="D38:D39"/>
    <mergeCell ref="D2:F2"/>
    <mergeCell ref="A4:B4"/>
    <mergeCell ref="A5:B5"/>
    <mergeCell ref="D5:F5"/>
    <mergeCell ref="A8:B8"/>
    <mergeCell ref="C25:C26"/>
    <mergeCell ref="D25:D26"/>
    <mergeCell ref="A25:A26"/>
    <mergeCell ref="B25:B26"/>
    <mergeCell ref="E20:F2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L618"/>
  <sheetViews>
    <sheetView zoomScale="60" zoomScaleNormal="60" zoomScalePageLayoutView="0" workbookViewId="0" topLeftCell="A34">
      <selection activeCell="A1" sqref="A1:U1"/>
    </sheetView>
  </sheetViews>
  <sheetFormatPr defaultColWidth="9.140625" defaultRowHeight="15.75" customHeight="1"/>
  <cols>
    <col min="1" max="1" width="3.00390625" style="253" customWidth="1"/>
    <col min="2" max="2" width="2.7109375" style="253" customWidth="1"/>
    <col min="3" max="3" width="2.57421875" style="253" customWidth="1"/>
    <col min="4" max="4" width="2.7109375" style="253" customWidth="1"/>
    <col min="5" max="5" width="2.57421875" style="253" customWidth="1"/>
    <col min="6" max="6" width="2.7109375" style="253" customWidth="1"/>
    <col min="7" max="8" width="2.57421875" style="253" customWidth="1"/>
    <col min="9" max="9" width="2.7109375" style="253" customWidth="1"/>
    <col min="10" max="10" width="2.57421875" style="253" customWidth="1"/>
    <col min="11" max="11" width="2.7109375" style="253" customWidth="1"/>
    <col min="12" max="13" width="2.57421875" style="253" customWidth="1"/>
    <col min="14" max="14" width="2.7109375" style="253" customWidth="1"/>
    <col min="15" max="15" width="2.57421875" style="253" customWidth="1"/>
    <col min="16" max="16" width="2.7109375" style="253" customWidth="1"/>
    <col min="17" max="20" width="2.57421875" style="253" customWidth="1"/>
    <col min="21" max="21" width="2.7109375" style="253" customWidth="1"/>
    <col min="22" max="22" width="2.57421875" style="253" customWidth="1"/>
    <col min="23" max="23" width="2.7109375" style="253" customWidth="1"/>
    <col min="24" max="24" width="2.57421875" style="253" customWidth="1"/>
    <col min="25" max="39" width="2.7109375" style="253" customWidth="1"/>
    <col min="40" max="42" width="2.57421875" style="253" customWidth="1"/>
    <col min="43" max="43" width="2.7109375" style="253" customWidth="1"/>
    <col min="44" max="45" width="2.57421875" style="253" customWidth="1"/>
    <col min="46" max="46" width="2.7109375" style="253" customWidth="1"/>
    <col min="47" max="47" width="2.57421875" style="253" customWidth="1"/>
    <col min="48" max="48" width="2.7109375" style="253" customWidth="1"/>
    <col min="49" max="50" width="2.57421875" style="253" customWidth="1"/>
    <col min="51" max="51" width="2.7109375" style="253" customWidth="1"/>
    <col min="52" max="52" width="2.57421875" style="253" customWidth="1"/>
    <col min="53" max="53" width="2.7109375" style="253" customWidth="1"/>
    <col min="54" max="55" width="2.57421875" style="253" customWidth="1"/>
    <col min="56" max="56" width="2.7109375" style="253" customWidth="1"/>
    <col min="57" max="57" width="2.57421875" style="253" customWidth="1"/>
    <col min="58" max="58" width="2.7109375" style="253" customWidth="1"/>
    <col min="59" max="60" width="2.57421875" style="253" customWidth="1"/>
    <col min="61" max="61" width="2.7109375" style="253" customWidth="1"/>
    <col min="62" max="62" width="2.57421875" style="253" customWidth="1"/>
    <col min="63" max="63" width="2.7109375" style="253" customWidth="1"/>
    <col min="64" max="65" width="2.57421875" style="253" customWidth="1"/>
    <col min="66" max="66" width="2.7109375" style="253" customWidth="1"/>
    <col min="67" max="67" width="2.57421875" style="253" customWidth="1"/>
    <col min="68" max="68" width="2.7109375" style="253" customWidth="1"/>
    <col min="69" max="69" width="2.57421875" style="253" customWidth="1"/>
    <col min="70" max="16384" width="9.140625" style="253" customWidth="1"/>
  </cols>
  <sheetData>
    <row r="1" spans="1:38" ht="15.75" customHeight="1">
      <c r="A1" s="516" t="s">
        <v>315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AG1" s="513" t="s">
        <v>309</v>
      </c>
      <c r="AH1" s="513"/>
      <c r="AI1" s="513"/>
      <c r="AJ1" s="513"/>
      <c r="AK1" s="513"/>
      <c r="AL1" s="513"/>
    </row>
    <row r="2" spans="1:21" ht="15.75" customHeight="1">
      <c r="A2" s="516" t="s">
        <v>316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</row>
    <row r="3" spans="1:38" ht="15.75" customHeight="1">
      <c r="A3" s="516" t="s">
        <v>317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</row>
    <row r="4" spans="1:38" ht="15.75" customHeight="1">
      <c r="A4" s="518" t="s">
        <v>318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</row>
    <row r="5" spans="1:30" ht="15.75" customHeight="1">
      <c r="A5" s="518" t="s">
        <v>319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AB5" s="255"/>
      <c r="AC5" s="255"/>
      <c r="AD5" s="255"/>
    </row>
    <row r="6" spans="1:30" ht="15.75" customHeight="1">
      <c r="A6" s="256"/>
      <c r="AB6" s="255"/>
      <c r="AC6" s="255"/>
      <c r="AD6" s="255"/>
    </row>
    <row r="7" spans="2:20" ht="15.75" customHeight="1">
      <c r="B7" s="257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</row>
    <row r="8" spans="1:38" ht="20.25" customHeight="1">
      <c r="A8" s="515" t="s">
        <v>161</v>
      </c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  <c r="AG8" s="515"/>
      <c r="AH8" s="515"/>
      <c r="AI8" s="515"/>
      <c r="AJ8" s="515"/>
      <c r="AK8" s="515"/>
      <c r="AL8" s="515"/>
    </row>
    <row r="9" spans="1:38" ht="15.75" customHeight="1">
      <c r="A9" s="428" t="str">
        <f>"INDIREKTNA METODA za ______ godinu"</f>
        <v>INDIREKTNA METODA za ______ godinu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</row>
    <row r="10" spans="5:36" ht="15.75" customHeight="1"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AJ10" s="253" t="s">
        <v>0</v>
      </c>
    </row>
    <row r="11" spans="1:38" ht="15.75" customHeight="1">
      <c r="A11" s="501"/>
      <c r="B11" s="502"/>
      <c r="C11" s="503" t="s">
        <v>101</v>
      </c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5"/>
      <c r="W11" s="492" t="s">
        <v>162</v>
      </c>
      <c r="X11" s="512"/>
      <c r="Y11" s="492"/>
      <c r="Z11" s="512"/>
      <c r="AA11" s="492" t="s">
        <v>2</v>
      </c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4"/>
    </row>
    <row r="12" spans="1:38" s="259" customFormat="1" ht="15.75" customHeight="1">
      <c r="A12" s="495" t="s">
        <v>102</v>
      </c>
      <c r="B12" s="496"/>
      <c r="C12" s="506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8"/>
      <c r="W12" s="497" t="s">
        <v>163</v>
      </c>
      <c r="X12" s="498"/>
      <c r="Y12" s="497" t="s">
        <v>164</v>
      </c>
      <c r="Z12" s="498"/>
      <c r="AA12" s="499" t="s">
        <v>5</v>
      </c>
      <c r="AB12" s="499"/>
      <c r="AC12" s="499"/>
      <c r="AD12" s="499"/>
      <c r="AE12" s="499"/>
      <c r="AF12" s="500"/>
      <c r="AG12" s="499" t="s">
        <v>4</v>
      </c>
      <c r="AH12" s="499"/>
      <c r="AI12" s="499"/>
      <c r="AJ12" s="499"/>
      <c r="AK12" s="499"/>
      <c r="AL12" s="500"/>
    </row>
    <row r="13" spans="1:38" ht="15.75" customHeight="1">
      <c r="A13" s="488" t="s">
        <v>3</v>
      </c>
      <c r="B13" s="489"/>
      <c r="C13" s="509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1"/>
      <c r="W13" s="490" t="s">
        <v>165</v>
      </c>
      <c r="X13" s="491"/>
      <c r="Y13" s="490" t="s">
        <v>166</v>
      </c>
      <c r="Z13" s="491"/>
      <c r="AA13" s="486"/>
      <c r="AB13" s="486"/>
      <c r="AC13" s="486"/>
      <c r="AD13" s="486"/>
      <c r="AE13" s="486"/>
      <c r="AF13" s="487"/>
      <c r="AG13" s="486"/>
      <c r="AH13" s="486"/>
      <c r="AI13" s="486"/>
      <c r="AJ13" s="486"/>
      <c r="AK13" s="486"/>
      <c r="AL13" s="487"/>
    </row>
    <row r="14" spans="1:38" ht="15.75" customHeight="1">
      <c r="A14" s="470">
        <v>1</v>
      </c>
      <c r="B14" s="459"/>
      <c r="C14" s="471">
        <v>2</v>
      </c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3"/>
      <c r="W14" s="471">
        <v>3</v>
      </c>
      <c r="X14" s="473"/>
      <c r="Y14" s="471"/>
      <c r="Z14" s="473"/>
      <c r="AA14" s="459">
        <v>4</v>
      </c>
      <c r="AB14" s="459"/>
      <c r="AC14" s="459"/>
      <c r="AD14" s="459"/>
      <c r="AE14" s="459"/>
      <c r="AF14" s="460"/>
      <c r="AG14" s="459">
        <v>5</v>
      </c>
      <c r="AH14" s="459"/>
      <c r="AI14" s="459"/>
      <c r="AJ14" s="459"/>
      <c r="AK14" s="459"/>
      <c r="AL14" s="460"/>
    </row>
    <row r="15" spans="1:38" ht="15.75" customHeight="1">
      <c r="A15" s="463"/>
      <c r="B15" s="464"/>
      <c r="C15" s="465" t="s">
        <v>167</v>
      </c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7"/>
      <c r="W15" s="468"/>
      <c r="X15" s="469"/>
      <c r="Y15" s="468"/>
      <c r="Z15" s="469"/>
      <c r="AA15" s="461"/>
      <c r="AB15" s="461"/>
      <c r="AC15" s="461"/>
      <c r="AD15" s="461"/>
      <c r="AE15" s="461"/>
      <c r="AF15" s="462"/>
      <c r="AG15" s="461"/>
      <c r="AH15" s="461"/>
      <c r="AI15" s="461"/>
      <c r="AJ15" s="461"/>
      <c r="AK15" s="461"/>
      <c r="AL15" s="462"/>
    </row>
    <row r="16" spans="1:38" ht="15.75" customHeight="1">
      <c r="A16" s="440" t="s">
        <v>103</v>
      </c>
      <c r="B16" s="441"/>
      <c r="C16" s="455" t="s">
        <v>168</v>
      </c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7"/>
      <c r="W16" s="449"/>
      <c r="X16" s="450"/>
      <c r="Y16" s="449"/>
      <c r="Z16" s="450"/>
      <c r="AA16" s="438"/>
      <c r="AB16" s="438"/>
      <c r="AC16" s="438"/>
      <c r="AD16" s="438"/>
      <c r="AE16" s="438"/>
      <c r="AF16" s="439"/>
      <c r="AG16" s="438"/>
      <c r="AH16" s="438"/>
      <c r="AI16" s="438"/>
      <c r="AJ16" s="438"/>
      <c r="AK16" s="438"/>
      <c r="AL16" s="439"/>
    </row>
    <row r="17" spans="1:38" ht="15.75" customHeight="1">
      <c r="A17" s="440"/>
      <c r="B17" s="441"/>
      <c r="C17" s="442" t="s">
        <v>169</v>
      </c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4"/>
      <c r="W17" s="449"/>
      <c r="X17" s="450"/>
      <c r="Y17" s="449"/>
      <c r="Z17" s="450"/>
      <c r="AA17" s="438"/>
      <c r="AB17" s="438"/>
      <c r="AC17" s="438"/>
      <c r="AD17" s="438"/>
      <c r="AE17" s="438"/>
      <c r="AF17" s="439"/>
      <c r="AG17" s="438"/>
      <c r="AH17" s="438"/>
      <c r="AI17" s="438"/>
      <c r="AJ17" s="438"/>
      <c r="AK17" s="438"/>
      <c r="AL17" s="439"/>
    </row>
    <row r="18" spans="1:38" ht="15.75" customHeight="1">
      <c r="A18" s="440" t="s">
        <v>121</v>
      </c>
      <c r="B18" s="441"/>
      <c r="C18" s="442" t="s">
        <v>170</v>
      </c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4"/>
      <c r="W18" s="449"/>
      <c r="X18" s="450"/>
      <c r="Y18" s="445" t="s">
        <v>171</v>
      </c>
      <c r="Z18" s="446"/>
      <c r="AA18" s="438"/>
      <c r="AB18" s="438"/>
      <c r="AC18" s="438"/>
      <c r="AD18" s="438"/>
      <c r="AE18" s="438"/>
      <c r="AF18" s="439"/>
      <c r="AG18" s="438"/>
      <c r="AH18" s="438"/>
      <c r="AI18" s="438"/>
      <c r="AJ18" s="438"/>
      <c r="AK18" s="438"/>
      <c r="AL18" s="439"/>
    </row>
    <row r="19" spans="1:38" ht="15.75" customHeight="1">
      <c r="A19" s="440" t="s">
        <v>140</v>
      </c>
      <c r="B19" s="441"/>
      <c r="C19" s="442" t="s">
        <v>172</v>
      </c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4"/>
      <c r="W19" s="449"/>
      <c r="X19" s="450"/>
      <c r="Y19" s="445" t="s">
        <v>173</v>
      </c>
      <c r="Z19" s="446"/>
      <c r="AA19" s="438"/>
      <c r="AB19" s="438"/>
      <c r="AC19" s="438"/>
      <c r="AD19" s="438"/>
      <c r="AE19" s="438"/>
      <c r="AF19" s="439"/>
      <c r="AG19" s="438"/>
      <c r="AH19" s="438"/>
      <c r="AI19" s="438"/>
      <c r="AJ19" s="438"/>
      <c r="AK19" s="438"/>
      <c r="AL19" s="439"/>
    </row>
    <row r="20" spans="1:38" ht="15.75" customHeight="1">
      <c r="A20" s="440" t="s">
        <v>154</v>
      </c>
      <c r="B20" s="441"/>
      <c r="C20" s="442" t="s">
        <v>174</v>
      </c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4"/>
      <c r="W20" s="449"/>
      <c r="X20" s="450"/>
      <c r="Y20" s="445" t="s">
        <v>175</v>
      </c>
      <c r="Z20" s="446"/>
      <c r="AA20" s="438"/>
      <c r="AB20" s="438"/>
      <c r="AC20" s="438"/>
      <c r="AD20" s="438"/>
      <c r="AE20" s="438"/>
      <c r="AF20" s="439"/>
      <c r="AG20" s="438"/>
      <c r="AH20" s="438"/>
      <c r="AI20" s="438"/>
      <c r="AJ20" s="438"/>
      <c r="AK20" s="438"/>
      <c r="AL20" s="439"/>
    </row>
    <row r="21" spans="1:38" ht="15.75" customHeight="1">
      <c r="A21" s="440" t="s">
        <v>155</v>
      </c>
      <c r="B21" s="441"/>
      <c r="C21" s="442" t="s">
        <v>176</v>
      </c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4"/>
      <c r="W21" s="449"/>
      <c r="X21" s="450"/>
      <c r="Y21" s="445" t="s">
        <v>173</v>
      </c>
      <c r="Z21" s="446"/>
      <c r="AA21" s="438"/>
      <c r="AB21" s="438"/>
      <c r="AC21" s="438"/>
      <c r="AD21" s="438"/>
      <c r="AE21" s="438"/>
      <c r="AF21" s="439"/>
      <c r="AG21" s="438"/>
      <c r="AH21" s="438"/>
      <c r="AI21" s="438"/>
      <c r="AJ21" s="438"/>
      <c r="AK21" s="438"/>
      <c r="AL21" s="439"/>
    </row>
    <row r="22" spans="1:38" ht="17.25" customHeight="1">
      <c r="A22" s="440" t="s">
        <v>156</v>
      </c>
      <c r="B22" s="441"/>
      <c r="C22" s="453" t="s">
        <v>177</v>
      </c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85"/>
      <c r="W22" s="449"/>
      <c r="X22" s="450"/>
      <c r="Y22" s="445" t="s">
        <v>173</v>
      </c>
      <c r="Z22" s="446"/>
      <c r="AA22" s="438"/>
      <c r="AB22" s="438"/>
      <c r="AC22" s="438"/>
      <c r="AD22" s="438"/>
      <c r="AE22" s="438"/>
      <c r="AF22" s="439"/>
      <c r="AG22" s="438"/>
      <c r="AH22" s="438"/>
      <c r="AI22" s="438"/>
      <c r="AJ22" s="438"/>
      <c r="AK22" s="438"/>
      <c r="AL22" s="439"/>
    </row>
    <row r="23" spans="1:38" ht="30" customHeight="1">
      <c r="A23" s="440" t="s">
        <v>157</v>
      </c>
      <c r="B23" s="441"/>
      <c r="C23" s="453" t="s">
        <v>178</v>
      </c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85"/>
      <c r="W23" s="445"/>
      <c r="X23" s="446"/>
      <c r="Y23" s="445" t="s">
        <v>173</v>
      </c>
      <c r="Z23" s="446"/>
      <c r="AA23" s="438"/>
      <c r="AB23" s="438"/>
      <c r="AC23" s="438"/>
      <c r="AD23" s="438"/>
      <c r="AE23" s="438"/>
      <c r="AF23" s="439"/>
      <c r="AG23" s="438"/>
      <c r="AH23" s="438"/>
      <c r="AI23" s="438"/>
      <c r="AJ23" s="438"/>
      <c r="AK23" s="438"/>
      <c r="AL23" s="439"/>
    </row>
    <row r="24" spans="1:38" ht="30" customHeight="1">
      <c r="A24" s="440" t="s">
        <v>179</v>
      </c>
      <c r="B24" s="441"/>
      <c r="C24" s="453" t="s">
        <v>180</v>
      </c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85"/>
      <c r="W24" s="445"/>
      <c r="X24" s="446"/>
      <c r="Y24" s="445" t="s">
        <v>173</v>
      </c>
      <c r="Z24" s="446"/>
      <c r="AA24" s="438"/>
      <c r="AB24" s="438"/>
      <c r="AC24" s="438"/>
      <c r="AD24" s="438"/>
      <c r="AE24" s="438"/>
      <c r="AF24" s="439"/>
      <c r="AG24" s="438"/>
      <c r="AH24" s="438"/>
      <c r="AI24" s="438"/>
      <c r="AJ24" s="438"/>
      <c r="AK24" s="438"/>
      <c r="AL24" s="439"/>
    </row>
    <row r="25" spans="1:38" ht="15.75" customHeight="1">
      <c r="A25" s="440" t="s">
        <v>181</v>
      </c>
      <c r="B25" s="441"/>
      <c r="C25" s="455" t="s">
        <v>182</v>
      </c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7"/>
      <c r="W25" s="449"/>
      <c r="X25" s="450"/>
      <c r="Y25" s="445"/>
      <c r="Z25" s="446"/>
      <c r="AA25" s="438"/>
      <c r="AB25" s="438"/>
      <c r="AC25" s="438"/>
      <c r="AD25" s="438"/>
      <c r="AE25" s="438"/>
      <c r="AF25" s="439"/>
      <c r="AG25" s="438"/>
      <c r="AH25" s="438"/>
      <c r="AI25" s="438"/>
      <c r="AJ25" s="438"/>
      <c r="AK25" s="438"/>
      <c r="AL25" s="439"/>
    </row>
    <row r="26" spans="1:38" ht="15.75" customHeight="1">
      <c r="A26" s="440" t="s">
        <v>183</v>
      </c>
      <c r="B26" s="441"/>
      <c r="C26" s="442" t="s">
        <v>184</v>
      </c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4"/>
      <c r="W26" s="449"/>
      <c r="X26" s="450"/>
      <c r="Y26" s="445" t="s">
        <v>173</v>
      </c>
      <c r="Z26" s="446"/>
      <c r="AA26" s="482"/>
      <c r="AB26" s="483"/>
      <c r="AC26" s="483"/>
      <c r="AD26" s="483"/>
      <c r="AE26" s="483"/>
      <c r="AF26" s="484"/>
      <c r="AG26" s="438"/>
      <c r="AH26" s="438"/>
      <c r="AI26" s="438"/>
      <c r="AJ26" s="438"/>
      <c r="AK26" s="438"/>
      <c r="AL26" s="439"/>
    </row>
    <row r="27" spans="1:38" ht="15.75" customHeight="1">
      <c r="A27" s="440" t="s">
        <v>185</v>
      </c>
      <c r="B27" s="441"/>
      <c r="C27" s="442" t="s">
        <v>186</v>
      </c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4"/>
      <c r="W27" s="449"/>
      <c r="X27" s="450"/>
      <c r="Y27" s="445" t="s">
        <v>173</v>
      </c>
      <c r="Z27" s="446"/>
      <c r="AA27" s="438"/>
      <c r="AB27" s="438"/>
      <c r="AC27" s="438"/>
      <c r="AD27" s="438"/>
      <c r="AE27" s="438"/>
      <c r="AF27" s="439"/>
      <c r="AG27" s="438"/>
      <c r="AH27" s="438"/>
      <c r="AI27" s="438"/>
      <c r="AJ27" s="438"/>
      <c r="AK27" s="438"/>
      <c r="AL27" s="439"/>
    </row>
    <row r="28" spans="1:38" ht="15.75" customHeight="1">
      <c r="A28" s="440" t="s">
        <v>187</v>
      </c>
      <c r="B28" s="441"/>
      <c r="C28" s="442" t="s">
        <v>188</v>
      </c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4"/>
      <c r="W28" s="449"/>
      <c r="X28" s="450"/>
      <c r="Y28" s="445" t="s">
        <v>173</v>
      </c>
      <c r="Z28" s="446"/>
      <c r="AA28" s="438"/>
      <c r="AB28" s="438"/>
      <c r="AC28" s="438"/>
      <c r="AD28" s="438"/>
      <c r="AE28" s="438"/>
      <c r="AF28" s="439"/>
      <c r="AG28" s="438"/>
      <c r="AH28" s="438"/>
      <c r="AI28" s="438"/>
      <c r="AJ28" s="438"/>
      <c r="AK28" s="438"/>
      <c r="AL28" s="439"/>
    </row>
    <row r="29" spans="1:38" ht="15.75" customHeight="1">
      <c r="A29" s="440" t="s">
        <v>189</v>
      </c>
      <c r="B29" s="441"/>
      <c r="C29" s="442" t="s">
        <v>190</v>
      </c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4"/>
      <c r="W29" s="449"/>
      <c r="X29" s="450"/>
      <c r="Y29" s="445" t="s">
        <v>173</v>
      </c>
      <c r="Z29" s="446"/>
      <c r="AA29" s="438"/>
      <c r="AB29" s="438"/>
      <c r="AC29" s="438"/>
      <c r="AD29" s="438"/>
      <c r="AE29" s="438"/>
      <c r="AF29" s="439"/>
      <c r="AG29" s="438"/>
      <c r="AH29" s="438"/>
      <c r="AI29" s="438"/>
      <c r="AJ29" s="438"/>
      <c r="AK29" s="438"/>
      <c r="AL29" s="439"/>
    </row>
    <row r="30" spans="1:38" ht="15.75" customHeight="1">
      <c r="A30" s="440" t="s">
        <v>191</v>
      </c>
      <c r="B30" s="441"/>
      <c r="C30" s="442" t="s">
        <v>192</v>
      </c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4"/>
      <c r="W30" s="449"/>
      <c r="X30" s="450"/>
      <c r="Y30" s="445" t="s">
        <v>173</v>
      </c>
      <c r="Z30" s="446"/>
      <c r="AA30" s="438"/>
      <c r="AB30" s="438"/>
      <c r="AC30" s="438"/>
      <c r="AD30" s="438"/>
      <c r="AE30" s="438"/>
      <c r="AF30" s="439"/>
      <c r="AG30" s="438"/>
      <c r="AH30" s="438"/>
      <c r="AI30" s="438"/>
      <c r="AJ30" s="438"/>
      <c r="AK30" s="438"/>
      <c r="AL30" s="439"/>
    </row>
    <row r="31" spans="1:38" ht="15.75" customHeight="1">
      <c r="A31" s="440" t="s">
        <v>193</v>
      </c>
      <c r="B31" s="441"/>
      <c r="C31" s="442" t="s">
        <v>194</v>
      </c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4"/>
      <c r="W31" s="449"/>
      <c r="X31" s="450"/>
      <c r="Y31" s="445" t="s">
        <v>173</v>
      </c>
      <c r="Z31" s="446"/>
      <c r="AA31" s="438"/>
      <c r="AB31" s="438"/>
      <c r="AC31" s="438"/>
      <c r="AD31" s="438"/>
      <c r="AE31" s="438"/>
      <c r="AF31" s="439"/>
      <c r="AG31" s="438"/>
      <c r="AH31" s="438"/>
      <c r="AI31" s="438"/>
      <c r="AJ31" s="438"/>
      <c r="AK31" s="438"/>
      <c r="AL31" s="439"/>
    </row>
    <row r="32" spans="1:38" ht="15.75" customHeight="1">
      <c r="A32" s="440" t="s">
        <v>195</v>
      </c>
      <c r="B32" s="441"/>
      <c r="C32" s="453" t="s">
        <v>196</v>
      </c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49"/>
      <c r="X32" s="450"/>
      <c r="Y32" s="445" t="s">
        <v>173</v>
      </c>
      <c r="Z32" s="446"/>
      <c r="AA32" s="438"/>
      <c r="AB32" s="438"/>
      <c r="AC32" s="438"/>
      <c r="AD32" s="438"/>
      <c r="AE32" s="438"/>
      <c r="AF32" s="439"/>
      <c r="AG32" s="438"/>
      <c r="AH32" s="438"/>
      <c r="AI32" s="438"/>
      <c r="AJ32" s="438"/>
      <c r="AK32" s="438"/>
      <c r="AL32" s="439"/>
    </row>
    <row r="33" spans="1:38" ht="15.75" customHeight="1">
      <c r="A33" s="440" t="s">
        <v>197</v>
      </c>
      <c r="B33" s="441"/>
      <c r="C33" s="455" t="s">
        <v>198</v>
      </c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7"/>
      <c r="W33" s="445"/>
      <c r="X33" s="446"/>
      <c r="Y33" s="445"/>
      <c r="Z33" s="446"/>
      <c r="AA33" s="438"/>
      <c r="AB33" s="438"/>
      <c r="AC33" s="438"/>
      <c r="AD33" s="438"/>
      <c r="AE33" s="438"/>
      <c r="AF33" s="439"/>
      <c r="AG33" s="438"/>
      <c r="AH33" s="438"/>
      <c r="AI33" s="438"/>
      <c r="AJ33" s="438"/>
      <c r="AK33" s="438"/>
      <c r="AL33" s="439"/>
    </row>
    <row r="34" spans="1:38" ht="18.75" customHeight="1">
      <c r="A34" s="432" t="s">
        <v>199</v>
      </c>
      <c r="B34" s="433"/>
      <c r="C34" s="477" t="s">
        <v>200</v>
      </c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9"/>
      <c r="W34" s="480"/>
      <c r="X34" s="481"/>
      <c r="Y34" s="480"/>
      <c r="Z34" s="481"/>
      <c r="AA34" s="474"/>
      <c r="AB34" s="475"/>
      <c r="AC34" s="475"/>
      <c r="AD34" s="475"/>
      <c r="AE34" s="475"/>
      <c r="AF34" s="476"/>
      <c r="AG34" s="474"/>
      <c r="AH34" s="475"/>
      <c r="AI34" s="475"/>
      <c r="AJ34" s="475"/>
      <c r="AK34" s="475"/>
      <c r="AL34" s="476"/>
    </row>
    <row r="35" spans="1:38" ht="15.75" customHeight="1">
      <c r="A35" s="261"/>
      <c r="B35" s="261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3"/>
      <c r="AB35" s="263"/>
      <c r="AC35" s="426"/>
      <c r="AD35" s="426"/>
      <c r="AE35" s="426"/>
      <c r="AF35" s="426"/>
      <c r="AG35" s="263"/>
      <c r="AH35" s="263"/>
      <c r="AI35" s="426" t="s">
        <v>201</v>
      </c>
      <c r="AJ35" s="426"/>
      <c r="AK35" s="426"/>
      <c r="AL35" s="426"/>
    </row>
    <row r="36" spans="1:38" ht="15.75" customHeight="1">
      <c r="A36" s="261"/>
      <c r="B36" s="261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3"/>
      <c r="AB36" s="263"/>
      <c r="AC36" s="264"/>
      <c r="AD36" s="264"/>
      <c r="AE36" s="264"/>
      <c r="AF36" s="264"/>
      <c r="AG36" s="263"/>
      <c r="AH36" s="263"/>
      <c r="AI36" s="264"/>
      <c r="AJ36" s="264"/>
      <c r="AK36" s="264"/>
      <c r="AL36" s="264"/>
    </row>
    <row r="37" spans="1:38" ht="15.75" customHeight="1">
      <c r="A37" s="261"/>
      <c r="B37" s="261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3"/>
      <c r="AB37" s="263"/>
      <c r="AC37" s="264"/>
      <c r="AD37" s="264"/>
      <c r="AE37" s="264"/>
      <c r="AF37" s="264"/>
      <c r="AG37" s="263"/>
      <c r="AH37" s="263"/>
      <c r="AI37" s="264"/>
      <c r="AJ37" s="264"/>
      <c r="AK37" s="264"/>
      <c r="AL37" s="264"/>
    </row>
    <row r="38" spans="1:38" ht="15.75" customHeight="1">
      <c r="A38" s="261"/>
      <c r="B38" s="261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3"/>
      <c r="AB38" s="263"/>
      <c r="AC38" s="264"/>
      <c r="AD38" s="264"/>
      <c r="AE38" s="264"/>
      <c r="AF38" s="264"/>
      <c r="AG38" s="263"/>
      <c r="AH38" s="263"/>
      <c r="AI38" s="264"/>
      <c r="AJ38" s="264"/>
      <c r="AK38" s="264"/>
      <c r="AL38" s="264"/>
    </row>
    <row r="39" spans="1:38" ht="15.75" customHeight="1">
      <c r="A39" s="261"/>
      <c r="B39" s="261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3"/>
      <c r="AB39" s="263"/>
      <c r="AC39" s="264"/>
      <c r="AD39" s="264"/>
      <c r="AE39" s="264"/>
      <c r="AF39" s="264"/>
      <c r="AG39" s="263"/>
      <c r="AH39" s="263"/>
      <c r="AI39" s="264"/>
      <c r="AJ39" s="264"/>
      <c r="AK39" s="264"/>
      <c r="AL39" s="264"/>
    </row>
    <row r="40" spans="1:38" ht="15.75" customHeight="1">
      <c r="A40" s="261"/>
      <c r="B40" s="261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3"/>
      <c r="AB40" s="263"/>
      <c r="AC40" s="264"/>
      <c r="AD40" s="264"/>
      <c r="AE40" s="264"/>
      <c r="AF40" s="264"/>
      <c r="AG40" s="263"/>
      <c r="AH40" s="263"/>
      <c r="AI40" s="264"/>
      <c r="AJ40" s="264"/>
      <c r="AK40" s="264"/>
      <c r="AL40" s="264"/>
    </row>
    <row r="41" spans="1:38" ht="15.75" customHeight="1">
      <c r="A41" s="261"/>
      <c r="B41" s="261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3"/>
      <c r="AB41" s="263"/>
      <c r="AC41" s="265"/>
      <c r="AD41" s="265"/>
      <c r="AE41" s="265"/>
      <c r="AF41" s="265"/>
      <c r="AG41" s="263"/>
      <c r="AH41" s="263"/>
      <c r="AI41" s="265"/>
      <c r="AJ41" s="265"/>
      <c r="AK41" s="265"/>
      <c r="AL41" s="265"/>
    </row>
    <row r="42" spans="1:38" ht="15.75" customHeight="1">
      <c r="A42" s="470">
        <v>1</v>
      </c>
      <c r="B42" s="459"/>
      <c r="C42" s="471">
        <v>2</v>
      </c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3"/>
      <c r="W42" s="471">
        <v>3</v>
      </c>
      <c r="X42" s="473"/>
      <c r="Y42" s="471"/>
      <c r="Z42" s="473"/>
      <c r="AA42" s="459">
        <v>4</v>
      </c>
      <c r="AB42" s="459"/>
      <c r="AC42" s="459"/>
      <c r="AD42" s="459"/>
      <c r="AE42" s="459"/>
      <c r="AF42" s="460"/>
      <c r="AG42" s="459">
        <v>5</v>
      </c>
      <c r="AH42" s="459"/>
      <c r="AI42" s="459"/>
      <c r="AJ42" s="459"/>
      <c r="AK42" s="459"/>
      <c r="AL42" s="460"/>
    </row>
    <row r="43" spans="1:38" ht="19.5" customHeight="1">
      <c r="A43" s="463"/>
      <c r="B43" s="464"/>
      <c r="C43" s="465" t="s">
        <v>202</v>
      </c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7"/>
      <c r="W43" s="468"/>
      <c r="X43" s="469"/>
      <c r="Y43" s="468"/>
      <c r="Z43" s="469"/>
      <c r="AA43" s="461"/>
      <c r="AB43" s="461"/>
      <c r="AC43" s="461"/>
      <c r="AD43" s="461"/>
      <c r="AE43" s="461"/>
      <c r="AF43" s="462"/>
      <c r="AG43" s="461"/>
      <c r="AH43" s="461"/>
      <c r="AI43" s="461"/>
      <c r="AJ43" s="461"/>
      <c r="AK43" s="461"/>
      <c r="AL43" s="462"/>
    </row>
    <row r="44" spans="1:38" ht="15.75" customHeight="1">
      <c r="A44" s="440" t="s">
        <v>203</v>
      </c>
      <c r="B44" s="441"/>
      <c r="C44" s="442" t="s">
        <v>204</v>
      </c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4"/>
      <c r="W44" s="445"/>
      <c r="X44" s="446"/>
      <c r="Y44" s="445" t="s">
        <v>205</v>
      </c>
      <c r="Z44" s="446"/>
      <c r="AA44" s="438"/>
      <c r="AB44" s="438"/>
      <c r="AC44" s="438"/>
      <c r="AD44" s="438"/>
      <c r="AE44" s="438"/>
      <c r="AF44" s="439"/>
      <c r="AG44" s="438"/>
      <c r="AH44" s="438"/>
      <c r="AI44" s="438"/>
      <c r="AJ44" s="438"/>
      <c r="AK44" s="438"/>
      <c r="AL44" s="439"/>
    </row>
    <row r="45" spans="1:38" ht="15.75" customHeight="1">
      <c r="A45" s="440" t="s">
        <v>206</v>
      </c>
      <c r="B45" s="441"/>
      <c r="C45" s="442" t="s">
        <v>207</v>
      </c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4"/>
      <c r="W45" s="445"/>
      <c r="X45" s="446"/>
      <c r="Y45" s="445" t="s">
        <v>205</v>
      </c>
      <c r="Z45" s="446"/>
      <c r="AA45" s="438"/>
      <c r="AB45" s="438"/>
      <c r="AC45" s="438"/>
      <c r="AD45" s="438"/>
      <c r="AE45" s="438"/>
      <c r="AF45" s="439"/>
      <c r="AG45" s="438"/>
      <c r="AH45" s="438"/>
      <c r="AI45" s="438"/>
      <c r="AJ45" s="438"/>
      <c r="AK45" s="438"/>
      <c r="AL45" s="439"/>
    </row>
    <row r="46" spans="1:38" ht="15.75" customHeight="1">
      <c r="A46" s="440" t="s">
        <v>208</v>
      </c>
      <c r="B46" s="441"/>
      <c r="C46" s="442" t="s">
        <v>209</v>
      </c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4"/>
      <c r="W46" s="445"/>
      <c r="X46" s="446"/>
      <c r="Y46" s="445" t="s">
        <v>205</v>
      </c>
      <c r="Z46" s="446"/>
      <c r="AA46" s="438"/>
      <c r="AB46" s="438"/>
      <c r="AC46" s="438"/>
      <c r="AD46" s="438"/>
      <c r="AE46" s="438"/>
      <c r="AF46" s="439"/>
      <c r="AG46" s="438"/>
      <c r="AH46" s="438"/>
      <c r="AI46" s="438"/>
      <c r="AJ46" s="438"/>
      <c r="AK46" s="438"/>
      <c r="AL46" s="439"/>
    </row>
    <row r="47" spans="1:38" ht="15.75" customHeight="1">
      <c r="A47" s="440" t="s">
        <v>210</v>
      </c>
      <c r="B47" s="441"/>
      <c r="C47" s="442" t="s">
        <v>211</v>
      </c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4"/>
      <c r="W47" s="445"/>
      <c r="X47" s="446"/>
      <c r="Y47" s="445" t="s">
        <v>205</v>
      </c>
      <c r="Z47" s="446"/>
      <c r="AA47" s="438"/>
      <c r="AB47" s="438"/>
      <c r="AC47" s="438"/>
      <c r="AD47" s="438"/>
      <c r="AE47" s="438"/>
      <c r="AF47" s="439"/>
      <c r="AG47" s="438"/>
      <c r="AH47" s="438"/>
      <c r="AI47" s="438"/>
      <c r="AJ47" s="438"/>
      <c r="AK47" s="438"/>
      <c r="AL47" s="439"/>
    </row>
    <row r="48" spans="1:38" ht="15.75" customHeight="1">
      <c r="A48" s="440" t="s">
        <v>212</v>
      </c>
      <c r="B48" s="441"/>
      <c r="C48" s="442" t="s">
        <v>213</v>
      </c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4"/>
      <c r="W48" s="445"/>
      <c r="X48" s="446"/>
      <c r="Y48" s="445" t="s">
        <v>205</v>
      </c>
      <c r="Z48" s="446"/>
      <c r="AA48" s="438"/>
      <c r="AB48" s="438"/>
      <c r="AC48" s="438"/>
      <c r="AD48" s="438"/>
      <c r="AE48" s="438"/>
      <c r="AF48" s="439"/>
      <c r="AG48" s="438"/>
      <c r="AH48" s="438"/>
      <c r="AI48" s="438"/>
      <c r="AJ48" s="438"/>
      <c r="AK48" s="438"/>
      <c r="AL48" s="439"/>
    </row>
    <row r="49" spans="1:38" ht="15.75" customHeight="1">
      <c r="A49" s="440" t="s">
        <v>214</v>
      </c>
      <c r="B49" s="441"/>
      <c r="C49" s="442" t="s">
        <v>215</v>
      </c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443"/>
      <c r="U49" s="443"/>
      <c r="V49" s="444"/>
      <c r="W49" s="445"/>
      <c r="X49" s="446"/>
      <c r="Y49" s="445" t="s">
        <v>205</v>
      </c>
      <c r="Z49" s="446"/>
      <c r="AA49" s="438"/>
      <c r="AB49" s="438"/>
      <c r="AC49" s="438"/>
      <c r="AD49" s="438"/>
      <c r="AE49" s="438"/>
      <c r="AF49" s="439"/>
      <c r="AG49" s="438"/>
      <c r="AH49" s="438"/>
      <c r="AI49" s="438"/>
      <c r="AJ49" s="438"/>
      <c r="AK49" s="438"/>
      <c r="AL49" s="439"/>
    </row>
    <row r="50" spans="1:38" ht="15.75" customHeight="1">
      <c r="A50" s="440" t="s">
        <v>216</v>
      </c>
      <c r="B50" s="441"/>
      <c r="C50" s="442" t="s">
        <v>217</v>
      </c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4"/>
      <c r="W50" s="445"/>
      <c r="X50" s="446"/>
      <c r="Y50" s="445" t="s">
        <v>205</v>
      </c>
      <c r="Z50" s="446"/>
      <c r="AA50" s="438"/>
      <c r="AB50" s="438"/>
      <c r="AC50" s="438"/>
      <c r="AD50" s="438"/>
      <c r="AE50" s="438"/>
      <c r="AF50" s="439"/>
      <c r="AG50" s="438"/>
      <c r="AH50" s="438"/>
      <c r="AI50" s="438"/>
      <c r="AJ50" s="438"/>
      <c r="AK50" s="438"/>
      <c r="AL50" s="439"/>
    </row>
    <row r="51" spans="1:38" ht="15.75" customHeight="1">
      <c r="A51" s="440" t="s">
        <v>218</v>
      </c>
      <c r="B51" s="441"/>
      <c r="C51" s="442" t="s">
        <v>219</v>
      </c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4"/>
      <c r="W51" s="445"/>
      <c r="X51" s="446"/>
      <c r="Y51" s="445" t="s">
        <v>205</v>
      </c>
      <c r="Z51" s="446"/>
      <c r="AA51" s="438"/>
      <c r="AB51" s="438"/>
      <c r="AC51" s="438"/>
      <c r="AD51" s="438"/>
      <c r="AE51" s="438"/>
      <c r="AF51" s="439"/>
      <c r="AG51" s="438"/>
      <c r="AH51" s="438"/>
      <c r="AI51" s="438"/>
      <c r="AJ51" s="438"/>
      <c r="AK51" s="438"/>
      <c r="AL51" s="439"/>
    </row>
    <row r="52" spans="1:38" ht="15.75" customHeight="1">
      <c r="A52" s="440" t="s">
        <v>220</v>
      </c>
      <c r="B52" s="441"/>
      <c r="C52" s="442" t="s">
        <v>221</v>
      </c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  <c r="R52" s="443"/>
      <c r="S52" s="443"/>
      <c r="T52" s="443"/>
      <c r="U52" s="443"/>
      <c r="V52" s="444"/>
      <c r="W52" s="445"/>
      <c r="X52" s="446"/>
      <c r="Y52" s="445" t="s">
        <v>205</v>
      </c>
      <c r="Z52" s="446"/>
      <c r="AA52" s="438"/>
      <c r="AB52" s="438"/>
      <c r="AC52" s="438"/>
      <c r="AD52" s="438"/>
      <c r="AE52" s="438"/>
      <c r="AF52" s="439"/>
      <c r="AG52" s="438"/>
      <c r="AH52" s="438"/>
      <c r="AI52" s="438"/>
      <c r="AJ52" s="438"/>
      <c r="AK52" s="438"/>
      <c r="AL52" s="439"/>
    </row>
    <row r="53" spans="1:38" ht="18.75" customHeight="1">
      <c r="A53" s="440" t="s">
        <v>222</v>
      </c>
      <c r="B53" s="441"/>
      <c r="C53" s="447" t="s">
        <v>223</v>
      </c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58"/>
      <c r="W53" s="449"/>
      <c r="X53" s="450"/>
      <c r="Y53" s="449"/>
      <c r="Z53" s="450"/>
      <c r="AA53" s="438"/>
      <c r="AB53" s="438"/>
      <c r="AC53" s="438"/>
      <c r="AD53" s="438"/>
      <c r="AE53" s="438"/>
      <c r="AF53" s="439"/>
      <c r="AG53" s="438"/>
      <c r="AH53" s="438"/>
      <c r="AI53" s="438"/>
      <c r="AJ53" s="438"/>
      <c r="AK53" s="438"/>
      <c r="AL53" s="439"/>
    </row>
    <row r="54" spans="1:38" ht="18" customHeight="1">
      <c r="A54" s="440"/>
      <c r="B54" s="441"/>
      <c r="C54" s="455" t="s">
        <v>224</v>
      </c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7"/>
      <c r="W54" s="449"/>
      <c r="X54" s="450"/>
      <c r="Y54" s="449"/>
      <c r="Z54" s="450"/>
      <c r="AA54" s="438"/>
      <c r="AB54" s="438"/>
      <c r="AC54" s="438"/>
      <c r="AD54" s="438"/>
      <c r="AE54" s="438"/>
      <c r="AF54" s="439"/>
      <c r="AG54" s="438"/>
      <c r="AH54" s="438"/>
      <c r="AI54" s="438"/>
      <c r="AJ54" s="438"/>
      <c r="AK54" s="438"/>
      <c r="AL54" s="439"/>
    </row>
    <row r="55" spans="1:38" ht="30.75" customHeight="1">
      <c r="A55" s="440" t="s">
        <v>225</v>
      </c>
      <c r="B55" s="441"/>
      <c r="C55" s="453" t="s">
        <v>226</v>
      </c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45"/>
      <c r="X55" s="446"/>
      <c r="Y55" s="445" t="s">
        <v>171</v>
      </c>
      <c r="Z55" s="446"/>
      <c r="AA55" s="438"/>
      <c r="AB55" s="438"/>
      <c r="AC55" s="438"/>
      <c r="AD55" s="438"/>
      <c r="AE55" s="438"/>
      <c r="AF55" s="439"/>
      <c r="AG55" s="438"/>
      <c r="AH55" s="438"/>
      <c r="AI55" s="438"/>
      <c r="AJ55" s="438"/>
      <c r="AK55" s="438"/>
      <c r="AL55" s="439"/>
    </row>
    <row r="56" spans="1:38" ht="15.75" customHeight="1">
      <c r="A56" s="440" t="s">
        <v>227</v>
      </c>
      <c r="B56" s="441"/>
      <c r="C56" s="442" t="s">
        <v>228</v>
      </c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4"/>
      <c r="W56" s="445"/>
      <c r="X56" s="446"/>
      <c r="Y56" s="445" t="s">
        <v>229</v>
      </c>
      <c r="Z56" s="446"/>
      <c r="AA56" s="438"/>
      <c r="AB56" s="438"/>
      <c r="AC56" s="438"/>
      <c r="AD56" s="438"/>
      <c r="AE56" s="438"/>
      <c r="AF56" s="439"/>
      <c r="AG56" s="438"/>
      <c r="AH56" s="438"/>
      <c r="AI56" s="438"/>
      <c r="AJ56" s="438"/>
      <c r="AK56" s="438"/>
      <c r="AL56" s="439"/>
    </row>
    <row r="57" spans="1:38" ht="15.75" customHeight="1">
      <c r="A57" s="440" t="s">
        <v>230</v>
      </c>
      <c r="B57" s="441"/>
      <c r="C57" s="442" t="s">
        <v>231</v>
      </c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4"/>
      <c r="W57" s="445"/>
      <c r="X57" s="446"/>
      <c r="Y57" s="445" t="s">
        <v>205</v>
      </c>
      <c r="Z57" s="446"/>
      <c r="AA57" s="438"/>
      <c r="AB57" s="438"/>
      <c r="AC57" s="438"/>
      <c r="AD57" s="438"/>
      <c r="AE57" s="438"/>
      <c r="AF57" s="439"/>
      <c r="AG57" s="438"/>
      <c r="AH57" s="438"/>
      <c r="AI57" s="438"/>
      <c r="AJ57" s="438"/>
      <c r="AK57" s="438"/>
      <c r="AL57" s="439"/>
    </row>
    <row r="58" spans="1:38" ht="15.75" customHeight="1">
      <c r="A58" s="440" t="s">
        <v>232</v>
      </c>
      <c r="B58" s="441"/>
      <c r="C58" s="442" t="s">
        <v>233</v>
      </c>
      <c r="D58" s="443"/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443"/>
      <c r="R58" s="443"/>
      <c r="S58" s="443"/>
      <c r="T58" s="443"/>
      <c r="U58" s="443"/>
      <c r="V58" s="444"/>
      <c r="W58" s="445"/>
      <c r="X58" s="446"/>
      <c r="Y58" s="445" t="s">
        <v>175</v>
      </c>
      <c r="Z58" s="446"/>
      <c r="AA58" s="438"/>
      <c r="AB58" s="438"/>
      <c r="AC58" s="438"/>
      <c r="AD58" s="438"/>
      <c r="AE58" s="438"/>
      <c r="AF58" s="439"/>
      <c r="AG58" s="438"/>
      <c r="AH58" s="438"/>
      <c r="AI58" s="438"/>
      <c r="AJ58" s="438"/>
      <c r="AK58" s="438"/>
      <c r="AL58" s="439"/>
    </row>
    <row r="59" spans="1:38" ht="15.75" customHeight="1">
      <c r="A59" s="440" t="s">
        <v>234</v>
      </c>
      <c r="B59" s="441"/>
      <c r="C59" s="442" t="s">
        <v>235</v>
      </c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4"/>
      <c r="W59" s="445"/>
      <c r="X59" s="446"/>
      <c r="Y59" s="445" t="s">
        <v>229</v>
      </c>
      <c r="Z59" s="446"/>
      <c r="AA59" s="438"/>
      <c r="AB59" s="438"/>
      <c r="AC59" s="438"/>
      <c r="AD59" s="438"/>
      <c r="AE59" s="438"/>
      <c r="AF59" s="439"/>
      <c r="AG59" s="438"/>
      <c r="AH59" s="438"/>
      <c r="AI59" s="438"/>
      <c r="AJ59" s="438"/>
      <c r="AK59" s="438"/>
      <c r="AL59" s="439"/>
    </row>
    <row r="60" spans="1:38" ht="15.75" customHeight="1">
      <c r="A60" s="440" t="s">
        <v>236</v>
      </c>
      <c r="B60" s="441"/>
      <c r="C60" s="442" t="s">
        <v>237</v>
      </c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3"/>
      <c r="U60" s="443"/>
      <c r="V60" s="444"/>
      <c r="W60" s="445"/>
      <c r="X60" s="446"/>
      <c r="Y60" s="445" t="s">
        <v>229</v>
      </c>
      <c r="Z60" s="446"/>
      <c r="AA60" s="438"/>
      <c r="AB60" s="438"/>
      <c r="AC60" s="438"/>
      <c r="AD60" s="438"/>
      <c r="AE60" s="438"/>
      <c r="AF60" s="439"/>
      <c r="AG60" s="438"/>
      <c r="AH60" s="438"/>
      <c r="AI60" s="438"/>
      <c r="AJ60" s="438"/>
      <c r="AK60" s="438"/>
      <c r="AL60" s="439"/>
    </row>
    <row r="61" spans="1:38" ht="15.75" customHeight="1">
      <c r="A61" s="440" t="s">
        <v>238</v>
      </c>
      <c r="B61" s="441"/>
      <c r="C61" s="442" t="s">
        <v>239</v>
      </c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4"/>
      <c r="W61" s="445"/>
      <c r="X61" s="446"/>
      <c r="Y61" s="445" t="s">
        <v>205</v>
      </c>
      <c r="Z61" s="446"/>
      <c r="AA61" s="451"/>
      <c r="AB61" s="451"/>
      <c r="AC61" s="451"/>
      <c r="AD61" s="451"/>
      <c r="AE61" s="451"/>
      <c r="AF61" s="452"/>
      <c r="AG61" s="438"/>
      <c r="AH61" s="438"/>
      <c r="AI61" s="438"/>
      <c r="AJ61" s="438"/>
      <c r="AK61" s="438"/>
      <c r="AL61" s="439"/>
    </row>
    <row r="62" spans="1:38" ht="21" customHeight="1">
      <c r="A62" s="440" t="s">
        <v>240</v>
      </c>
      <c r="B62" s="441"/>
      <c r="C62" s="447" t="s">
        <v>241</v>
      </c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8"/>
      <c r="T62" s="448"/>
      <c r="U62" s="448"/>
      <c r="V62" s="448"/>
      <c r="W62" s="449"/>
      <c r="X62" s="450"/>
      <c r="Y62" s="449"/>
      <c r="Z62" s="450"/>
      <c r="AA62" s="438"/>
      <c r="AB62" s="438"/>
      <c r="AC62" s="438"/>
      <c r="AD62" s="438"/>
      <c r="AE62" s="438"/>
      <c r="AF62" s="439"/>
      <c r="AG62" s="438"/>
      <c r="AH62" s="438"/>
      <c r="AI62" s="438"/>
      <c r="AJ62" s="438"/>
      <c r="AK62" s="438"/>
      <c r="AL62" s="439"/>
    </row>
    <row r="63" spans="1:38" ht="30" customHeight="1">
      <c r="A63" s="440" t="s">
        <v>242</v>
      </c>
      <c r="B63" s="441"/>
      <c r="C63" s="447" t="s">
        <v>243</v>
      </c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449"/>
      <c r="X63" s="450"/>
      <c r="Y63" s="449"/>
      <c r="Z63" s="450"/>
      <c r="AA63" s="438"/>
      <c r="AB63" s="438"/>
      <c r="AC63" s="438"/>
      <c r="AD63" s="438"/>
      <c r="AE63" s="438"/>
      <c r="AF63" s="439"/>
      <c r="AG63" s="438"/>
      <c r="AH63" s="438"/>
      <c r="AI63" s="438"/>
      <c r="AJ63" s="438"/>
      <c r="AK63" s="438"/>
      <c r="AL63" s="439"/>
    </row>
    <row r="64" spans="1:38" ht="15.75" customHeight="1">
      <c r="A64" s="440" t="s">
        <v>244</v>
      </c>
      <c r="B64" s="441"/>
      <c r="C64" s="442" t="s">
        <v>245</v>
      </c>
      <c r="D64" s="443"/>
      <c r="E64" s="443"/>
      <c r="F64" s="443"/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4"/>
      <c r="W64" s="445"/>
      <c r="X64" s="446"/>
      <c r="Y64" s="445"/>
      <c r="Z64" s="446"/>
      <c r="AA64" s="438"/>
      <c r="AB64" s="438"/>
      <c r="AC64" s="438"/>
      <c r="AD64" s="438"/>
      <c r="AE64" s="438"/>
      <c r="AF64" s="439"/>
      <c r="AG64" s="438"/>
      <c r="AH64" s="438"/>
      <c r="AI64" s="438"/>
      <c r="AJ64" s="438"/>
      <c r="AK64" s="438"/>
      <c r="AL64" s="439"/>
    </row>
    <row r="65" spans="1:38" ht="15.75" customHeight="1">
      <c r="A65" s="440" t="s">
        <v>246</v>
      </c>
      <c r="B65" s="441"/>
      <c r="C65" s="442" t="s">
        <v>247</v>
      </c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4"/>
      <c r="W65" s="445"/>
      <c r="X65" s="446"/>
      <c r="Y65" s="445"/>
      <c r="Z65" s="446"/>
      <c r="AA65" s="438"/>
      <c r="AB65" s="438"/>
      <c r="AC65" s="438"/>
      <c r="AD65" s="438"/>
      <c r="AE65" s="438"/>
      <c r="AF65" s="439"/>
      <c r="AG65" s="438"/>
      <c r="AH65" s="438"/>
      <c r="AI65" s="438"/>
      <c r="AJ65" s="438"/>
      <c r="AK65" s="438"/>
      <c r="AL65" s="439"/>
    </row>
    <row r="66" spans="1:38" ht="30.75" customHeight="1">
      <c r="A66" s="432" t="s">
        <v>248</v>
      </c>
      <c r="B66" s="433"/>
      <c r="C66" s="434" t="s">
        <v>249</v>
      </c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  <c r="R66" s="435"/>
      <c r="S66" s="435"/>
      <c r="T66" s="435"/>
      <c r="U66" s="435"/>
      <c r="V66" s="435"/>
      <c r="W66" s="436"/>
      <c r="X66" s="437"/>
      <c r="Y66" s="436"/>
      <c r="Z66" s="437"/>
      <c r="AA66" s="429"/>
      <c r="AB66" s="429"/>
      <c r="AC66" s="429"/>
      <c r="AD66" s="429"/>
      <c r="AE66" s="429"/>
      <c r="AF66" s="430"/>
      <c r="AG66" s="429"/>
      <c r="AH66" s="429"/>
      <c r="AI66" s="429"/>
      <c r="AJ66" s="429"/>
      <c r="AK66" s="429"/>
      <c r="AL66" s="430"/>
    </row>
    <row r="67" spans="1:38" ht="9.75" customHeight="1">
      <c r="A67" s="261"/>
      <c r="B67" s="261"/>
      <c r="C67" s="266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AA67" s="263"/>
      <c r="AB67" s="263"/>
      <c r="AC67" s="431"/>
      <c r="AD67" s="431"/>
      <c r="AE67" s="431"/>
      <c r="AF67" s="431"/>
      <c r="AG67" s="263"/>
      <c r="AH67" s="263"/>
      <c r="AI67" s="431"/>
      <c r="AJ67" s="431"/>
      <c r="AK67" s="431"/>
      <c r="AL67" s="431"/>
    </row>
    <row r="68" spans="35:38" ht="15.75" customHeight="1">
      <c r="AI68" s="426" t="s">
        <v>159</v>
      </c>
      <c r="AJ68" s="426"/>
      <c r="AK68" s="426"/>
      <c r="AL68" s="426"/>
    </row>
    <row r="69" spans="27:38" ht="15.75" customHeight="1" hidden="1">
      <c r="AA69" s="427">
        <f>AA63-AA66</f>
        <v>0</v>
      </c>
      <c r="AB69" s="427"/>
      <c r="AC69" s="427"/>
      <c r="AD69" s="427"/>
      <c r="AE69" s="427"/>
      <c r="AF69" s="427"/>
      <c r="AG69" s="427">
        <f>AG63-AG66</f>
        <v>0</v>
      </c>
      <c r="AH69" s="427"/>
      <c r="AI69" s="427"/>
      <c r="AJ69" s="427"/>
      <c r="AK69" s="427"/>
      <c r="AL69" s="427"/>
    </row>
    <row r="70" spans="1:26" ht="15.75" customHeight="1">
      <c r="A70" s="261"/>
      <c r="B70" s="261"/>
      <c r="E70" s="253" t="s">
        <v>99</v>
      </c>
      <c r="F70" s="267"/>
      <c r="G70" s="267"/>
      <c r="H70" s="268"/>
      <c r="I70" s="268"/>
      <c r="J70" s="268"/>
      <c r="K70" s="268"/>
      <c r="L70" s="268"/>
      <c r="M70" s="268"/>
      <c r="N70" s="268"/>
      <c r="O70" s="269"/>
      <c r="P70" s="258"/>
      <c r="Q70" s="263"/>
      <c r="R70" s="263"/>
      <c r="S70" s="263"/>
      <c r="T70" s="263"/>
      <c r="U70" s="263"/>
      <c r="V70" s="263"/>
      <c r="W70" s="263" t="s">
        <v>252</v>
      </c>
      <c r="X70" s="263"/>
      <c r="Y70" s="270"/>
      <c r="Z70" s="270"/>
    </row>
    <row r="71" spans="1:30" ht="15.75" customHeight="1">
      <c r="A71" s="261"/>
      <c r="B71" s="261"/>
      <c r="O71" s="271"/>
      <c r="P71" s="271"/>
      <c r="Q71" s="263"/>
      <c r="R71" s="263"/>
      <c r="S71" s="263"/>
      <c r="T71" s="263"/>
      <c r="U71" s="263"/>
      <c r="V71" s="263"/>
      <c r="W71" s="263"/>
      <c r="X71" s="263"/>
      <c r="Y71" s="270"/>
      <c r="Z71" s="270"/>
      <c r="AA71" s="270"/>
      <c r="AB71" s="270"/>
      <c r="AC71" s="270"/>
      <c r="AD71" s="270"/>
    </row>
    <row r="72" spans="1:24" ht="15.75" customHeight="1">
      <c r="A72" s="261"/>
      <c r="B72" s="261"/>
      <c r="E72" s="253" t="s">
        <v>100</v>
      </c>
      <c r="G72" s="268"/>
      <c r="H72" s="269"/>
      <c r="I72" s="269"/>
      <c r="J72" s="269"/>
      <c r="K72" s="269"/>
      <c r="L72" s="269"/>
      <c r="M72" s="269"/>
      <c r="N72" s="269"/>
      <c r="O72" s="269"/>
      <c r="P72" s="271"/>
      <c r="Q72" s="262"/>
      <c r="R72" s="262"/>
      <c r="S72" s="262"/>
      <c r="T72" s="262"/>
      <c r="U72" s="262"/>
      <c r="V72" s="262"/>
      <c r="W72" s="262"/>
      <c r="X72" s="262"/>
    </row>
    <row r="73" spans="1:30" ht="15.75" customHeight="1">
      <c r="A73" s="261"/>
      <c r="B73" s="261"/>
      <c r="J73" s="256"/>
      <c r="K73" s="256"/>
      <c r="L73" s="256"/>
      <c r="M73" s="256"/>
      <c r="N73" s="256"/>
      <c r="O73" s="272"/>
      <c r="P73" s="272"/>
      <c r="Q73" s="262"/>
      <c r="R73" s="262"/>
      <c r="S73" s="262"/>
      <c r="T73" s="262"/>
      <c r="U73" s="262"/>
      <c r="V73" s="262"/>
      <c r="W73" s="262"/>
      <c r="X73" s="262"/>
      <c r="Y73" s="263"/>
      <c r="Z73" s="263"/>
      <c r="AA73" s="263"/>
      <c r="AB73" s="263"/>
      <c r="AC73" s="263"/>
      <c r="AD73" s="263"/>
    </row>
    <row r="74" spans="1:30" ht="15.75" customHeight="1">
      <c r="A74" s="261"/>
      <c r="B74" s="261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3"/>
      <c r="Z74" s="263"/>
      <c r="AA74" s="263"/>
      <c r="AB74" s="263"/>
      <c r="AC74" s="263"/>
      <c r="AD74" s="263"/>
    </row>
    <row r="75" spans="1:37" s="260" customFormat="1" ht="15.75" customHeight="1">
      <c r="A75" s="25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AC75" s="428" t="s">
        <v>85</v>
      </c>
      <c r="AD75" s="428"/>
      <c r="AE75" s="428"/>
      <c r="AF75" s="428"/>
      <c r="AG75" s="428"/>
      <c r="AH75" s="428"/>
      <c r="AI75" s="428"/>
      <c r="AJ75" s="428"/>
      <c r="AK75" s="274"/>
    </row>
    <row r="76" spans="5:37" s="260" customFormat="1" ht="15.75" customHeight="1"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AK76" s="274"/>
    </row>
    <row r="77" spans="1:37" s="260" customFormat="1" ht="15.75" customHeight="1">
      <c r="A77" s="267"/>
      <c r="B77" s="275"/>
      <c r="C77" s="275"/>
      <c r="D77" s="275"/>
      <c r="E77" s="275"/>
      <c r="F77" s="274"/>
      <c r="G77" s="274"/>
      <c r="H77" s="274"/>
      <c r="I77" s="274"/>
      <c r="J77" s="273"/>
      <c r="K77" s="273"/>
      <c r="L77" s="273"/>
      <c r="M77" s="273"/>
      <c r="O77" s="273"/>
      <c r="Q77" s="273"/>
      <c r="R77" s="273"/>
      <c r="S77" s="273"/>
      <c r="T77" s="273"/>
      <c r="U77" s="276" t="s">
        <v>160</v>
      </c>
      <c r="AC77" s="274"/>
      <c r="AD77" s="274"/>
      <c r="AE77" s="274"/>
      <c r="AF77" s="274"/>
      <c r="AG77" s="274"/>
      <c r="AH77" s="274"/>
      <c r="AK77" s="274"/>
    </row>
    <row r="78" spans="1:37" s="260" customFormat="1" ht="15.75" customHeight="1">
      <c r="A78" s="253"/>
      <c r="B78" s="253"/>
      <c r="C78" s="253"/>
      <c r="D78" s="258"/>
      <c r="E78" s="256"/>
      <c r="F78" s="424"/>
      <c r="G78" s="424"/>
      <c r="H78" s="424"/>
      <c r="I78" s="424"/>
      <c r="J78" s="424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AC78" s="425" t="e">
        <f>'[1]UnosPod'!F14</f>
        <v>#REF!</v>
      </c>
      <c r="AD78" s="425"/>
      <c r="AE78" s="425"/>
      <c r="AF78" s="425"/>
      <c r="AG78" s="425"/>
      <c r="AH78" s="425"/>
      <c r="AI78" s="425"/>
      <c r="AJ78" s="425"/>
      <c r="AK78" s="274"/>
    </row>
    <row r="79" spans="4:22" ht="15.75" customHeight="1">
      <c r="D79" s="258"/>
      <c r="E79" s="277"/>
      <c r="F79" s="424"/>
      <c r="G79" s="424"/>
      <c r="H79" s="424"/>
      <c r="I79" s="424"/>
      <c r="J79" s="424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</row>
    <row r="80" spans="7:22" ht="15.75" customHeight="1"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</row>
    <row r="81" spans="7:22" ht="15.75" customHeight="1"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</row>
    <row r="82" spans="7:24" ht="15.75" customHeight="1"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74"/>
      <c r="R82" s="274"/>
      <c r="S82" s="274"/>
      <c r="T82" s="274"/>
      <c r="U82" s="274"/>
      <c r="V82" s="274"/>
      <c r="W82" s="278"/>
      <c r="X82" s="278"/>
    </row>
    <row r="83" spans="7:22" ht="15.75" customHeight="1"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</row>
    <row r="84" spans="7:22" ht="15.75" customHeight="1"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</row>
    <row r="85" spans="7:22" ht="15.75" customHeight="1"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</row>
    <row r="86" spans="7:22" ht="15.75" customHeight="1"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</row>
    <row r="87" spans="7:22" ht="15.75" customHeight="1"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</row>
    <row r="88" spans="7:22" ht="15.75" customHeight="1"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</row>
    <row r="89" spans="7:22" ht="15.75" customHeight="1"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</row>
    <row r="90" spans="7:22" ht="15.75" customHeight="1"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</row>
    <row r="91" spans="7:22" ht="15.75" customHeight="1"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</row>
    <row r="92" spans="7:22" ht="15.75" customHeight="1"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</row>
    <row r="93" spans="7:22" ht="15.75" customHeight="1"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</row>
    <row r="94" spans="7:22" ht="15.75" customHeight="1"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</row>
    <row r="95" spans="1:22" ht="15.75" customHeight="1">
      <c r="A95" s="279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</row>
    <row r="96" spans="7:22" ht="15.75" customHeight="1"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</row>
    <row r="97" spans="7:22" ht="15.75" customHeight="1"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</row>
    <row r="98" spans="7:22" ht="15.75" customHeight="1"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</row>
    <row r="99" spans="7:22" ht="15.75" customHeight="1"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</row>
    <row r="100" spans="7:22" ht="15.75" customHeight="1"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</row>
    <row r="101" spans="7:22" ht="15.75" customHeight="1"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</row>
    <row r="102" spans="7:22" ht="15.75" customHeight="1"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</row>
    <row r="103" spans="7:22" ht="15.75" customHeight="1"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</row>
    <row r="104" spans="7:22" ht="15.75" customHeight="1"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</row>
    <row r="105" spans="7:22" ht="15.75" customHeight="1"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</row>
    <row r="106" spans="7:22" ht="15.75" customHeight="1"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</row>
    <row r="107" spans="7:22" ht="15.75" customHeight="1"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</row>
    <row r="108" spans="7:22" ht="15.75" customHeight="1"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</row>
    <row r="109" spans="7:22" ht="15.75" customHeight="1"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</row>
    <row r="110" spans="7:22" ht="15.75" customHeight="1"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</row>
    <row r="111" spans="7:22" ht="15.75" customHeight="1"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</row>
    <row r="112" spans="7:22" ht="15.75" customHeight="1"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</row>
    <row r="113" spans="7:22" ht="15.75" customHeight="1"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</row>
    <row r="114" spans="7:22" ht="15.75" customHeight="1"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</row>
    <row r="115" spans="7:22" ht="15.75" customHeight="1"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</row>
    <row r="116" spans="7:22" ht="15.75" customHeight="1"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</row>
    <row r="117" spans="7:22" ht="15.75" customHeight="1"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</row>
    <row r="118" spans="7:22" ht="15.75" customHeight="1"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</row>
    <row r="119" spans="7:22" ht="15.75" customHeight="1"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</row>
    <row r="120" spans="7:22" ht="15.75" customHeight="1"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</row>
    <row r="121" spans="7:22" ht="15.75" customHeight="1"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</row>
    <row r="122" spans="7:22" ht="15.75" customHeight="1"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</row>
    <row r="123" spans="7:22" ht="15.75" customHeight="1"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</row>
    <row r="124" spans="7:22" ht="15.75" customHeight="1"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  <c r="V124" s="258"/>
    </row>
    <row r="125" spans="7:22" ht="15.75" customHeight="1"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</row>
    <row r="126" spans="7:22" ht="15.75" customHeight="1"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</row>
    <row r="127" spans="7:22" ht="15.75" customHeight="1"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</row>
    <row r="128" spans="7:22" ht="15.75" customHeight="1"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</row>
    <row r="129" spans="7:22" ht="15.75" customHeight="1"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</row>
    <row r="130" spans="7:22" ht="15.75" customHeight="1"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</row>
    <row r="131" spans="7:22" ht="15.75" customHeight="1"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</row>
    <row r="132" spans="7:22" ht="15.75" customHeight="1"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</row>
    <row r="133" spans="7:22" ht="15.75" customHeight="1"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</row>
    <row r="134" spans="7:22" ht="15.75" customHeight="1"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</row>
    <row r="135" spans="7:22" ht="15.75" customHeight="1"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</row>
    <row r="136" spans="7:22" ht="15.75" customHeight="1"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</row>
    <row r="137" spans="7:22" ht="15.75" customHeight="1"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</row>
    <row r="138" spans="7:22" ht="15.75" customHeight="1">
      <c r="G138" s="258"/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</row>
    <row r="139" spans="7:22" ht="15.75" customHeight="1"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</row>
    <row r="140" spans="7:22" ht="15.75" customHeight="1"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</row>
    <row r="141" spans="7:22" ht="15.75" customHeight="1"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</row>
    <row r="142" spans="7:22" ht="15.75" customHeight="1"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</row>
    <row r="143" spans="7:22" ht="15.75" customHeight="1"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</row>
    <row r="144" spans="7:22" ht="15.75" customHeight="1"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</row>
    <row r="145" spans="7:22" ht="15.75" customHeight="1">
      <c r="G145" s="258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</row>
    <row r="146" spans="7:22" ht="15.75" customHeight="1"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  <c r="T146" s="258"/>
      <c r="U146" s="258"/>
      <c r="V146" s="258"/>
    </row>
    <row r="147" spans="7:22" ht="15.75" customHeight="1"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</row>
    <row r="148" spans="7:22" ht="15.75" customHeight="1"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  <c r="Q148" s="258"/>
      <c r="R148" s="258"/>
      <c r="S148" s="258"/>
      <c r="T148" s="258"/>
      <c r="U148" s="258"/>
      <c r="V148" s="258"/>
    </row>
    <row r="149" spans="7:22" ht="15.75" customHeight="1"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</row>
    <row r="150" spans="7:22" ht="15.75" customHeight="1"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</row>
    <row r="151" spans="7:22" ht="15.75" customHeight="1"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</row>
    <row r="152" spans="7:22" ht="15.75" customHeight="1"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  <c r="T152" s="258"/>
      <c r="U152" s="258"/>
      <c r="V152" s="258"/>
    </row>
    <row r="153" spans="7:22" ht="15.75" customHeight="1">
      <c r="G153" s="258"/>
      <c r="H153" s="258"/>
      <c r="I153" s="258"/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</row>
    <row r="154" spans="7:22" ht="15.75" customHeight="1"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</row>
    <row r="155" spans="7:22" ht="15.75" customHeight="1"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</row>
    <row r="156" spans="7:22" ht="15.75" customHeight="1"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</row>
    <row r="157" spans="7:22" ht="15.75" customHeight="1"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</row>
    <row r="158" spans="7:22" ht="15.75" customHeight="1"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</row>
    <row r="159" spans="7:22" ht="15.75" customHeight="1"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</row>
    <row r="160" spans="7:22" ht="15.75" customHeight="1"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</row>
    <row r="161" spans="7:22" ht="15.75" customHeight="1"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</row>
    <row r="162" spans="7:22" ht="15.75" customHeight="1"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</row>
    <row r="163" spans="7:22" ht="15.75" customHeight="1"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</row>
    <row r="164" spans="7:22" ht="15.75" customHeight="1"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</row>
    <row r="165" spans="7:22" ht="15.75" customHeight="1"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</row>
    <row r="166" spans="7:22" ht="15.75" customHeight="1"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</row>
    <row r="167" spans="7:22" ht="15.75" customHeight="1"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</row>
    <row r="168" spans="7:22" ht="15.75" customHeight="1"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</row>
    <row r="169" spans="7:22" ht="15.75" customHeight="1"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</row>
    <row r="170" spans="7:22" ht="15.75" customHeight="1"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</row>
    <row r="171" spans="7:22" ht="15.75" customHeight="1"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</row>
    <row r="172" spans="7:22" ht="15.75" customHeight="1"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</row>
    <row r="173" spans="7:22" ht="15.75" customHeight="1"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</row>
    <row r="174" spans="7:22" ht="15.75" customHeight="1"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</row>
    <row r="175" spans="7:22" ht="15.75" customHeight="1"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</row>
    <row r="176" spans="7:22" ht="15.75" customHeight="1"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</row>
    <row r="177" spans="7:22" ht="15.75" customHeight="1"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</row>
    <row r="178" spans="7:22" ht="15.75" customHeight="1"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</row>
    <row r="179" spans="7:22" ht="15.75" customHeight="1"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</row>
    <row r="180" spans="7:22" ht="15.75" customHeight="1"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</row>
    <row r="181" spans="7:22" ht="15.75" customHeight="1"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</row>
    <row r="182" spans="7:22" ht="15.75" customHeight="1"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</row>
    <row r="183" spans="7:22" ht="15.75" customHeight="1"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</row>
    <row r="184" spans="7:22" ht="15.75" customHeight="1"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</row>
    <row r="185" spans="7:22" ht="15.75" customHeight="1"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</row>
    <row r="186" spans="7:22" ht="15.75" customHeight="1"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</row>
    <row r="187" spans="7:22" ht="15.75" customHeight="1"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</row>
    <row r="188" spans="7:22" ht="15.75" customHeight="1"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</row>
    <row r="189" spans="7:22" ht="15.75" customHeight="1"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</row>
    <row r="190" spans="7:22" ht="15.75" customHeight="1"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</row>
    <row r="191" spans="7:22" ht="15.75" customHeight="1"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</row>
    <row r="192" spans="7:22" ht="15.75" customHeight="1"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</row>
    <row r="193" spans="7:22" ht="15.75" customHeight="1"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</row>
    <row r="194" spans="7:22" ht="15.75" customHeight="1"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</row>
    <row r="195" spans="7:22" ht="15.75" customHeight="1"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</row>
    <row r="196" spans="7:22" ht="15.75" customHeight="1"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</row>
    <row r="197" spans="7:22" ht="15.75" customHeight="1"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</row>
    <row r="198" spans="7:22" ht="15.75" customHeight="1"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  <c r="T198" s="258"/>
      <c r="U198" s="258"/>
      <c r="V198" s="258"/>
    </row>
    <row r="199" spans="7:22" ht="15.75" customHeight="1"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</row>
    <row r="200" spans="7:22" ht="15.75" customHeight="1"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</row>
    <row r="201" spans="7:22" ht="15.75" customHeight="1"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</row>
    <row r="202" spans="7:22" ht="15.75" customHeight="1"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</row>
    <row r="203" spans="7:22" ht="15.75" customHeight="1"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</row>
    <row r="204" spans="7:22" ht="15.75" customHeight="1"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</row>
    <row r="205" spans="7:22" ht="15.75" customHeight="1"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</row>
    <row r="206" spans="7:22" ht="15.75" customHeight="1"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</row>
    <row r="207" spans="7:22" ht="15.75" customHeight="1"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</row>
    <row r="208" spans="7:22" ht="15.75" customHeight="1"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</row>
    <row r="209" spans="7:22" ht="15.75" customHeight="1"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</row>
    <row r="210" spans="7:22" ht="15.75" customHeight="1"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</row>
    <row r="211" spans="7:22" ht="15.75" customHeight="1"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</row>
    <row r="212" spans="7:22" ht="15.75" customHeight="1">
      <c r="G212" s="258"/>
      <c r="H212" s="258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</row>
    <row r="213" spans="7:22" ht="15.75" customHeight="1">
      <c r="G213" s="258"/>
      <c r="H213" s="258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</row>
    <row r="214" spans="7:22" ht="15.75" customHeight="1">
      <c r="G214" s="258"/>
      <c r="H214" s="258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</row>
    <row r="215" spans="7:22" ht="15.75" customHeight="1">
      <c r="G215" s="258"/>
      <c r="H215" s="258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</row>
    <row r="216" spans="7:22" ht="15.75" customHeight="1">
      <c r="G216" s="258"/>
      <c r="H216" s="258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</row>
    <row r="217" spans="7:22" ht="15.75" customHeight="1"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</row>
    <row r="218" spans="7:22" ht="15.75" customHeight="1">
      <c r="G218" s="258"/>
      <c r="H218" s="258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</row>
    <row r="219" spans="7:22" ht="15.75" customHeight="1">
      <c r="G219" s="258"/>
      <c r="H219" s="258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</row>
    <row r="220" spans="7:22" ht="15.75" customHeight="1"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</row>
    <row r="221" spans="7:22" ht="15.75" customHeight="1"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/>
      <c r="T221" s="258"/>
      <c r="U221" s="258"/>
      <c r="V221" s="258"/>
    </row>
    <row r="222" spans="7:22" ht="15.75" customHeight="1">
      <c r="G222" s="258"/>
      <c r="H222" s="258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258"/>
      <c r="T222" s="258"/>
      <c r="U222" s="258"/>
      <c r="V222" s="258"/>
    </row>
    <row r="223" spans="7:22" ht="15.75" customHeight="1">
      <c r="G223" s="258"/>
      <c r="H223" s="258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/>
      <c r="T223" s="258"/>
      <c r="U223" s="258"/>
      <c r="V223" s="258"/>
    </row>
    <row r="224" spans="7:22" ht="15.75" customHeight="1"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</row>
    <row r="225" spans="7:22" ht="15.75" customHeight="1">
      <c r="G225" s="258"/>
      <c r="H225" s="258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/>
      <c r="T225" s="258"/>
      <c r="U225" s="258"/>
      <c r="V225" s="258"/>
    </row>
    <row r="226" spans="7:22" ht="15.75" customHeight="1">
      <c r="G226" s="258"/>
      <c r="H226" s="258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258"/>
      <c r="T226" s="258"/>
      <c r="U226" s="258"/>
      <c r="V226" s="258"/>
    </row>
    <row r="227" spans="7:22" ht="15.75" customHeight="1">
      <c r="G227" s="258"/>
      <c r="H227" s="258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  <c r="T227" s="258"/>
      <c r="U227" s="258"/>
      <c r="V227" s="258"/>
    </row>
    <row r="228" spans="7:22" ht="15.75" customHeight="1"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258"/>
      <c r="T228" s="258"/>
      <c r="U228" s="258"/>
      <c r="V228" s="258"/>
    </row>
    <row r="229" spans="7:22" ht="15.75" customHeight="1">
      <c r="G229" s="258"/>
      <c r="H229" s="258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258"/>
      <c r="T229" s="258"/>
      <c r="U229" s="258"/>
      <c r="V229" s="258"/>
    </row>
    <row r="230" spans="7:22" ht="15.75" customHeight="1"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258"/>
      <c r="T230" s="258"/>
      <c r="U230" s="258"/>
      <c r="V230" s="258"/>
    </row>
    <row r="231" spans="7:22" ht="15.75" customHeight="1">
      <c r="G231" s="258"/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  <c r="T231" s="258"/>
      <c r="U231" s="258"/>
      <c r="V231" s="258"/>
    </row>
    <row r="232" spans="7:22" ht="15.75" customHeight="1">
      <c r="G232" s="258"/>
      <c r="H232" s="258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258"/>
      <c r="T232" s="258"/>
      <c r="U232" s="258"/>
      <c r="V232" s="258"/>
    </row>
    <row r="233" spans="7:22" ht="15.75" customHeight="1"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258"/>
      <c r="T233" s="258"/>
      <c r="U233" s="258"/>
      <c r="V233" s="258"/>
    </row>
    <row r="234" spans="7:22" ht="15.75" customHeight="1"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258"/>
      <c r="U234" s="258"/>
      <c r="V234" s="258"/>
    </row>
    <row r="235" spans="7:22" ht="15.75" customHeight="1"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</row>
    <row r="236" spans="7:22" ht="15.75" customHeight="1">
      <c r="G236" s="258"/>
      <c r="H236" s="258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258"/>
      <c r="T236" s="258"/>
      <c r="U236" s="258"/>
      <c r="V236" s="258"/>
    </row>
    <row r="237" spans="7:22" ht="15.75" customHeight="1">
      <c r="G237" s="258"/>
      <c r="H237" s="258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258"/>
      <c r="T237" s="258"/>
      <c r="U237" s="258"/>
      <c r="V237" s="258"/>
    </row>
    <row r="238" spans="7:22" ht="15.75" customHeight="1">
      <c r="G238" s="258"/>
      <c r="H238" s="258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258"/>
      <c r="T238" s="258"/>
      <c r="U238" s="258"/>
      <c r="V238" s="258"/>
    </row>
    <row r="239" spans="7:22" ht="15.75" customHeight="1">
      <c r="G239" s="258"/>
      <c r="H239" s="258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258"/>
      <c r="T239" s="258"/>
      <c r="U239" s="258"/>
      <c r="V239" s="258"/>
    </row>
    <row r="240" spans="7:22" ht="15.75" customHeight="1">
      <c r="G240" s="258"/>
      <c r="H240" s="258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258"/>
      <c r="T240" s="258"/>
      <c r="U240" s="258"/>
      <c r="V240" s="258"/>
    </row>
    <row r="241" spans="7:22" ht="15.75" customHeight="1">
      <c r="G241" s="258"/>
      <c r="H241" s="258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</row>
    <row r="242" spans="7:22" ht="15.75" customHeight="1">
      <c r="G242" s="258"/>
      <c r="H242" s="258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258"/>
      <c r="T242" s="258"/>
      <c r="U242" s="258"/>
      <c r="V242" s="258"/>
    </row>
    <row r="243" spans="7:22" ht="15.75" customHeight="1">
      <c r="G243" s="258"/>
      <c r="H243" s="258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</row>
    <row r="244" spans="7:22" ht="15.75" customHeight="1">
      <c r="G244" s="258"/>
      <c r="H244" s="258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258"/>
      <c r="T244" s="258"/>
      <c r="U244" s="258"/>
      <c r="V244" s="258"/>
    </row>
    <row r="245" spans="7:22" ht="15.75" customHeight="1"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</row>
    <row r="246" spans="7:22" ht="15.75" customHeight="1">
      <c r="G246" s="258"/>
      <c r="H246" s="258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258"/>
      <c r="T246" s="258"/>
      <c r="U246" s="258"/>
      <c r="V246" s="258"/>
    </row>
    <row r="247" spans="7:22" ht="15.75" customHeight="1"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</row>
    <row r="248" spans="7:22" ht="15.75" customHeight="1">
      <c r="G248" s="258"/>
      <c r="H248" s="258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258"/>
      <c r="T248" s="258"/>
      <c r="U248" s="258"/>
      <c r="V248" s="258"/>
    </row>
    <row r="249" spans="7:22" ht="15.75" customHeight="1">
      <c r="G249" s="258"/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</row>
    <row r="250" spans="7:22" ht="15.75" customHeight="1">
      <c r="G250" s="258"/>
      <c r="H250" s="258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258"/>
      <c r="T250" s="258"/>
      <c r="U250" s="258"/>
      <c r="V250" s="258"/>
    </row>
    <row r="251" spans="7:22" ht="15.75" customHeight="1">
      <c r="G251" s="258"/>
      <c r="H251" s="258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258"/>
      <c r="T251" s="258"/>
      <c r="U251" s="258"/>
      <c r="V251" s="258"/>
    </row>
    <row r="252" spans="7:22" ht="15.75" customHeight="1">
      <c r="G252" s="258"/>
      <c r="H252" s="258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258"/>
      <c r="T252" s="258"/>
      <c r="U252" s="258"/>
      <c r="V252" s="258"/>
    </row>
    <row r="253" spans="7:22" ht="15.75" customHeight="1">
      <c r="G253" s="258"/>
      <c r="H253" s="258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</row>
    <row r="254" spans="7:22" ht="15.75" customHeight="1">
      <c r="G254" s="258"/>
      <c r="H254" s="258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258"/>
      <c r="T254" s="258"/>
      <c r="U254" s="258"/>
      <c r="V254" s="258"/>
    </row>
    <row r="255" spans="7:22" ht="15.75" customHeight="1">
      <c r="G255" s="258"/>
      <c r="H255" s="258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</row>
    <row r="256" spans="7:22" ht="15.75" customHeight="1">
      <c r="G256" s="258"/>
      <c r="H256" s="258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258"/>
      <c r="U256" s="258"/>
      <c r="V256" s="258"/>
    </row>
    <row r="257" spans="7:22" ht="15.75" customHeight="1"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</row>
    <row r="258" spans="7:22" ht="15.75" customHeight="1"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/>
      <c r="U258" s="258"/>
      <c r="V258" s="258"/>
    </row>
    <row r="259" spans="7:22" ht="15.75" customHeight="1">
      <c r="G259" s="258"/>
      <c r="H259" s="258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</row>
    <row r="260" spans="7:22" ht="15.75" customHeight="1">
      <c r="G260" s="258"/>
      <c r="H260" s="258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258"/>
      <c r="T260" s="258"/>
      <c r="U260" s="258"/>
      <c r="V260" s="258"/>
    </row>
    <row r="261" spans="7:22" ht="15.75" customHeight="1">
      <c r="G261" s="258"/>
      <c r="H261" s="258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258"/>
      <c r="T261" s="258"/>
      <c r="U261" s="258"/>
      <c r="V261" s="258"/>
    </row>
    <row r="262" spans="7:22" ht="15.75" customHeight="1">
      <c r="G262" s="258"/>
      <c r="H262" s="258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58"/>
    </row>
    <row r="263" spans="7:22" ht="15.75" customHeight="1">
      <c r="G263" s="258"/>
      <c r="H263" s="258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258"/>
      <c r="T263" s="258"/>
      <c r="U263" s="258"/>
      <c r="V263" s="258"/>
    </row>
    <row r="264" spans="7:22" ht="15.75" customHeight="1">
      <c r="G264" s="258"/>
      <c r="H264" s="258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258"/>
      <c r="T264" s="258"/>
      <c r="U264" s="258"/>
      <c r="V264" s="258"/>
    </row>
    <row r="265" spans="7:22" ht="15.75" customHeight="1">
      <c r="G265" s="258"/>
      <c r="H265" s="258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258"/>
      <c r="T265" s="258"/>
      <c r="U265" s="258"/>
      <c r="V265" s="258"/>
    </row>
    <row r="266" spans="7:22" ht="15.75" customHeight="1">
      <c r="G266" s="258"/>
      <c r="H266" s="258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258"/>
      <c r="T266" s="258"/>
      <c r="U266" s="258"/>
      <c r="V266" s="258"/>
    </row>
    <row r="267" spans="7:22" ht="15.75" customHeight="1">
      <c r="G267" s="258"/>
      <c r="H267" s="258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</row>
    <row r="268" spans="7:22" ht="15.75" customHeight="1">
      <c r="G268" s="258"/>
      <c r="H268" s="258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258"/>
      <c r="T268" s="258"/>
      <c r="U268" s="258"/>
      <c r="V268" s="258"/>
    </row>
    <row r="269" spans="7:22" ht="15.75" customHeight="1">
      <c r="G269" s="258"/>
      <c r="H269" s="258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</row>
    <row r="270" spans="7:22" ht="15.75" customHeight="1">
      <c r="G270" s="258"/>
      <c r="H270" s="258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258"/>
      <c r="T270" s="258"/>
      <c r="U270" s="258"/>
      <c r="V270" s="258"/>
    </row>
    <row r="271" spans="7:22" ht="15.75" customHeight="1">
      <c r="G271" s="258"/>
      <c r="H271" s="258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</row>
    <row r="272" spans="7:22" ht="15.75" customHeight="1">
      <c r="G272" s="258"/>
      <c r="H272" s="258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258"/>
      <c r="T272" s="258"/>
      <c r="U272" s="258"/>
      <c r="V272" s="258"/>
    </row>
    <row r="273" spans="7:22" ht="15.75" customHeight="1">
      <c r="G273" s="258"/>
      <c r="H273" s="258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</row>
    <row r="274" spans="7:22" ht="15.75" customHeight="1">
      <c r="G274" s="258"/>
      <c r="H274" s="258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258"/>
      <c r="T274" s="258"/>
      <c r="U274" s="258"/>
      <c r="V274" s="258"/>
    </row>
    <row r="275" spans="7:22" ht="15.75" customHeight="1">
      <c r="G275" s="258"/>
      <c r="H275" s="258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</row>
    <row r="276" spans="7:22" ht="15.75" customHeight="1">
      <c r="G276" s="258"/>
      <c r="H276" s="258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258"/>
      <c r="T276" s="258"/>
      <c r="U276" s="258"/>
      <c r="V276" s="258"/>
    </row>
    <row r="277" spans="7:22" ht="15.75" customHeight="1">
      <c r="G277" s="258"/>
      <c r="H277" s="258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</row>
    <row r="278" spans="7:22" ht="15.75" customHeight="1">
      <c r="G278" s="258"/>
      <c r="H278" s="258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258"/>
      <c r="T278" s="258"/>
      <c r="U278" s="258"/>
      <c r="V278" s="258"/>
    </row>
    <row r="279" spans="7:22" ht="15.75" customHeight="1">
      <c r="G279" s="258"/>
      <c r="H279" s="258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</row>
    <row r="280" spans="7:22" ht="15.75" customHeight="1">
      <c r="G280" s="258"/>
      <c r="H280" s="258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258"/>
      <c r="T280" s="258"/>
      <c r="U280" s="258"/>
      <c r="V280" s="258"/>
    </row>
    <row r="281" spans="7:22" ht="15.75" customHeight="1">
      <c r="G281" s="258"/>
      <c r="H281" s="258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</row>
    <row r="282" spans="7:22" ht="15.75" customHeight="1">
      <c r="G282" s="258"/>
      <c r="H282" s="258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258"/>
      <c r="T282" s="258"/>
      <c r="U282" s="258"/>
      <c r="V282" s="258"/>
    </row>
    <row r="283" spans="7:22" ht="15.75" customHeight="1">
      <c r="G283" s="258"/>
      <c r="H283" s="258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</row>
    <row r="284" spans="7:22" ht="15.75" customHeight="1">
      <c r="G284" s="258"/>
      <c r="H284" s="258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258"/>
      <c r="T284" s="258"/>
      <c r="U284" s="258"/>
      <c r="V284" s="258"/>
    </row>
    <row r="285" spans="7:22" ht="15.75" customHeight="1"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</row>
    <row r="286" spans="7:22" ht="15.75" customHeight="1">
      <c r="G286" s="258"/>
      <c r="H286" s="258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258"/>
      <c r="T286" s="258"/>
      <c r="U286" s="258"/>
      <c r="V286" s="258"/>
    </row>
    <row r="287" spans="7:22" ht="15.75" customHeight="1">
      <c r="G287" s="258"/>
      <c r="H287" s="258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</row>
    <row r="288" spans="7:22" ht="15.75" customHeight="1">
      <c r="G288" s="258"/>
      <c r="H288" s="258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258"/>
      <c r="T288" s="258"/>
      <c r="U288" s="258"/>
      <c r="V288" s="258"/>
    </row>
    <row r="289" spans="7:22" ht="15.75" customHeight="1">
      <c r="G289" s="258"/>
      <c r="H289" s="258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258"/>
      <c r="T289" s="258"/>
      <c r="U289" s="258"/>
      <c r="V289" s="258"/>
    </row>
    <row r="290" spans="7:22" ht="15.75" customHeight="1">
      <c r="G290" s="258"/>
      <c r="H290" s="258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258"/>
      <c r="T290" s="258"/>
      <c r="U290" s="258"/>
      <c r="V290" s="258"/>
    </row>
    <row r="291" spans="7:22" ht="15.75" customHeight="1">
      <c r="G291" s="258"/>
      <c r="H291" s="258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258"/>
      <c r="T291" s="258"/>
      <c r="U291" s="258"/>
      <c r="V291" s="258"/>
    </row>
    <row r="292" spans="7:22" ht="15.75" customHeight="1">
      <c r="G292" s="258"/>
      <c r="H292" s="258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258"/>
      <c r="T292" s="258"/>
      <c r="U292" s="258"/>
      <c r="V292" s="258"/>
    </row>
    <row r="293" spans="7:22" ht="15.75" customHeight="1">
      <c r="G293" s="258"/>
      <c r="H293" s="258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258"/>
      <c r="T293" s="258"/>
      <c r="U293" s="258"/>
      <c r="V293" s="258"/>
    </row>
    <row r="294" spans="7:22" ht="15.75" customHeight="1">
      <c r="G294" s="258"/>
      <c r="H294" s="258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258"/>
      <c r="T294" s="258"/>
      <c r="U294" s="258"/>
      <c r="V294" s="258"/>
    </row>
    <row r="295" spans="7:22" ht="15.75" customHeight="1">
      <c r="G295" s="258"/>
      <c r="H295" s="258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258"/>
      <c r="T295" s="258"/>
      <c r="U295" s="258"/>
      <c r="V295" s="258"/>
    </row>
    <row r="296" spans="7:22" ht="15.75" customHeight="1">
      <c r="G296" s="258"/>
      <c r="H296" s="258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258"/>
      <c r="T296" s="258"/>
      <c r="U296" s="258"/>
      <c r="V296" s="258"/>
    </row>
    <row r="297" spans="7:22" ht="15.75" customHeight="1">
      <c r="G297" s="258"/>
      <c r="H297" s="258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258"/>
      <c r="T297" s="258"/>
      <c r="U297" s="258"/>
      <c r="V297" s="258"/>
    </row>
    <row r="298" spans="7:22" ht="15.75" customHeight="1">
      <c r="G298" s="258"/>
      <c r="H298" s="258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258"/>
      <c r="T298" s="258"/>
      <c r="U298" s="258"/>
      <c r="V298" s="258"/>
    </row>
    <row r="299" spans="7:22" ht="15.75" customHeight="1">
      <c r="G299" s="258"/>
      <c r="H299" s="258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258"/>
      <c r="T299" s="258"/>
      <c r="U299" s="258"/>
      <c r="V299" s="258"/>
    </row>
    <row r="300" spans="7:22" ht="15.75" customHeight="1">
      <c r="G300" s="258"/>
      <c r="H300" s="258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258"/>
      <c r="T300" s="258"/>
      <c r="U300" s="258"/>
      <c r="V300" s="258"/>
    </row>
    <row r="301" spans="7:22" ht="15.75" customHeight="1">
      <c r="G301" s="258"/>
      <c r="H301" s="258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258"/>
      <c r="T301" s="258"/>
      <c r="U301" s="258"/>
      <c r="V301" s="258"/>
    </row>
    <row r="302" spans="7:22" ht="15.75" customHeight="1">
      <c r="G302" s="258"/>
      <c r="H302" s="258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258"/>
      <c r="T302" s="258"/>
      <c r="U302" s="258"/>
      <c r="V302" s="258"/>
    </row>
    <row r="303" spans="7:22" ht="15.75" customHeight="1">
      <c r="G303" s="258"/>
      <c r="H303" s="258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258"/>
      <c r="T303" s="258"/>
      <c r="U303" s="258"/>
      <c r="V303" s="258"/>
    </row>
    <row r="304" spans="7:22" ht="15.75" customHeight="1">
      <c r="G304" s="258"/>
      <c r="H304" s="258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258"/>
      <c r="T304" s="258"/>
      <c r="U304" s="258"/>
      <c r="V304" s="258"/>
    </row>
    <row r="305" spans="7:22" ht="15.75" customHeight="1">
      <c r="G305" s="258"/>
      <c r="H305" s="258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258"/>
      <c r="T305" s="258"/>
      <c r="U305" s="258"/>
      <c r="V305" s="258"/>
    </row>
    <row r="306" spans="7:22" ht="15.75" customHeight="1">
      <c r="G306" s="258"/>
      <c r="H306" s="258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258"/>
      <c r="T306" s="258"/>
      <c r="U306" s="258"/>
      <c r="V306" s="258"/>
    </row>
    <row r="307" spans="7:22" ht="15.75" customHeight="1">
      <c r="G307" s="258"/>
      <c r="H307" s="258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258"/>
      <c r="T307" s="258"/>
      <c r="U307" s="258"/>
      <c r="V307" s="258"/>
    </row>
    <row r="308" spans="7:22" ht="15.75" customHeight="1">
      <c r="G308" s="258"/>
      <c r="H308" s="258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258"/>
      <c r="T308" s="258"/>
      <c r="U308" s="258"/>
      <c r="V308" s="258"/>
    </row>
    <row r="309" spans="7:22" ht="15.75" customHeight="1">
      <c r="G309" s="258"/>
      <c r="H309" s="258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258"/>
      <c r="T309" s="258"/>
      <c r="U309" s="258"/>
      <c r="V309" s="258"/>
    </row>
    <row r="310" spans="7:22" ht="15.75" customHeight="1">
      <c r="G310" s="258"/>
      <c r="H310" s="258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258"/>
      <c r="T310" s="258"/>
      <c r="U310" s="258"/>
      <c r="V310" s="258"/>
    </row>
    <row r="311" spans="7:22" ht="15.75" customHeight="1"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  <c r="T311" s="258"/>
      <c r="U311" s="258"/>
      <c r="V311" s="258"/>
    </row>
    <row r="312" spans="7:22" ht="15.75" customHeight="1">
      <c r="G312" s="258"/>
      <c r="H312" s="258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258"/>
      <c r="T312" s="258"/>
      <c r="U312" s="258"/>
      <c r="V312" s="258"/>
    </row>
    <row r="313" spans="7:22" ht="15.75" customHeight="1">
      <c r="G313" s="258"/>
      <c r="H313" s="258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258"/>
      <c r="T313" s="258"/>
      <c r="U313" s="258"/>
      <c r="V313" s="258"/>
    </row>
    <row r="314" spans="7:22" ht="15.75" customHeight="1">
      <c r="G314" s="258"/>
      <c r="H314" s="258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258"/>
      <c r="T314" s="258"/>
      <c r="U314" s="258"/>
      <c r="V314" s="258"/>
    </row>
    <row r="315" spans="7:22" ht="15.75" customHeight="1">
      <c r="G315" s="258"/>
      <c r="H315" s="258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258"/>
      <c r="T315" s="258"/>
      <c r="U315" s="258"/>
      <c r="V315" s="258"/>
    </row>
    <row r="316" spans="7:22" ht="15.75" customHeight="1">
      <c r="G316" s="258"/>
      <c r="H316" s="258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258"/>
      <c r="T316" s="258"/>
      <c r="U316" s="258"/>
      <c r="V316" s="258"/>
    </row>
    <row r="317" spans="7:22" ht="15.75" customHeight="1">
      <c r="G317" s="258"/>
      <c r="H317" s="258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258"/>
      <c r="T317" s="258"/>
      <c r="U317" s="258"/>
      <c r="V317" s="258"/>
    </row>
    <row r="318" spans="7:22" ht="15.75" customHeight="1">
      <c r="G318" s="258"/>
      <c r="H318" s="258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258"/>
      <c r="T318" s="258"/>
      <c r="U318" s="258"/>
      <c r="V318" s="258"/>
    </row>
    <row r="319" spans="7:22" ht="15.75" customHeight="1">
      <c r="G319" s="258"/>
      <c r="H319" s="258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258"/>
      <c r="T319" s="258"/>
      <c r="U319" s="258"/>
      <c r="V319" s="258"/>
    </row>
    <row r="320" spans="7:22" ht="15.75" customHeight="1">
      <c r="G320" s="258"/>
      <c r="H320" s="258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258"/>
      <c r="T320" s="258"/>
      <c r="U320" s="258"/>
      <c r="V320" s="258"/>
    </row>
    <row r="321" spans="7:22" ht="15.75" customHeight="1">
      <c r="G321" s="258"/>
      <c r="H321" s="258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258"/>
      <c r="T321" s="258"/>
      <c r="U321" s="258"/>
      <c r="V321" s="258"/>
    </row>
    <row r="322" spans="7:22" ht="15.75" customHeight="1">
      <c r="G322" s="258"/>
      <c r="H322" s="258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258"/>
      <c r="T322" s="258"/>
      <c r="U322" s="258"/>
      <c r="V322" s="258"/>
    </row>
    <row r="323" spans="7:22" ht="15.75" customHeight="1">
      <c r="G323" s="258"/>
      <c r="H323" s="258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258"/>
      <c r="T323" s="258"/>
      <c r="U323" s="258"/>
      <c r="V323" s="258"/>
    </row>
    <row r="324" spans="7:22" ht="15.75" customHeight="1">
      <c r="G324" s="258"/>
      <c r="H324" s="258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258"/>
      <c r="T324" s="258"/>
      <c r="U324" s="258"/>
      <c r="V324" s="258"/>
    </row>
    <row r="325" spans="7:22" ht="15.75" customHeight="1"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</row>
    <row r="326" spans="7:22" ht="15.75" customHeight="1">
      <c r="G326" s="258"/>
      <c r="H326" s="258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258"/>
      <c r="T326" s="258"/>
      <c r="U326" s="258"/>
      <c r="V326" s="258"/>
    </row>
    <row r="327" spans="7:22" ht="15.75" customHeight="1">
      <c r="G327" s="258"/>
      <c r="H327" s="258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258"/>
      <c r="T327" s="258"/>
      <c r="U327" s="258"/>
      <c r="V327" s="258"/>
    </row>
    <row r="328" spans="7:22" ht="15.75" customHeight="1">
      <c r="G328" s="258"/>
      <c r="H328" s="258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258"/>
      <c r="T328" s="258"/>
      <c r="U328" s="258"/>
      <c r="V328" s="258"/>
    </row>
    <row r="329" spans="7:22" ht="15.75" customHeight="1">
      <c r="G329" s="258"/>
      <c r="H329" s="258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258"/>
      <c r="T329" s="258"/>
      <c r="U329" s="258"/>
      <c r="V329" s="258"/>
    </row>
    <row r="330" spans="7:22" ht="15.75" customHeight="1">
      <c r="G330" s="258"/>
      <c r="H330" s="258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258"/>
      <c r="T330" s="258"/>
      <c r="U330" s="258"/>
      <c r="V330" s="258"/>
    </row>
    <row r="331" spans="7:22" ht="15.75" customHeight="1"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  <c r="V331" s="258"/>
    </row>
    <row r="332" spans="7:22" ht="15.75" customHeight="1">
      <c r="G332" s="258"/>
      <c r="H332" s="258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258"/>
      <c r="T332" s="258"/>
      <c r="U332" s="258"/>
      <c r="V332" s="258"/>
    </row>
    <row r="333" spans="7:22" ht="15.75" customHeight="1">
      <c r="G333" s="258"/>
      <c r="H333" s="258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258"/>
      <c r="T333" s="258"/>
      <c r="U333" s="258"/>
      <c r="V333" s="258"/>
    </row>
    <row r="334" spans="7:22" ht="15.75" customHeight="1">
      <c r="G334" s="258"/>
      <c r="H334" s="258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258"/>
      <c r="T334" s="258"/>
      <c r="U334" s="258"/>
      <c r="V334" s="258"/>
    </row>
    <row r="335" spans="7:22" ht="15.75" customHeight="1">
      <c r="G335" s="258"/>
      <c r="H335" s="258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258"/>
      <c r="T335" s="258"/>
      <c r="U335" s="258"/>
      <c r="V335" s="258"/>
    </row>
    <row r="336" spans="7:22" ht="15.75" customHeight="1">
      <c r="G336" s="258"/>
      <c r="H336" s="258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258"/>
      <c r="T336" s="258"/>
      <c r="U336" s="258"/>
      <c r="V336" s="258"/>
    </row>
    <row r="337" spans="7:22" ht="15.75" customHeight="1">
      <c r="G337" s="258"/>
      <c r="H337" s="258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258"/>
      <c r="T337" s="258"/>
      <c r="U337" s="258"/>
      <c r="V337" s="258"/>
    </row>
    <row r="338" spans="7:22" ht="15.75" customHeight="1">
      <c r="G338" s="258"/>
      <c r="H338" s="258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258"/>
      <c r="T338" s="258"/>
      <c r="U338" s="258"/>
      <c r="V338" s="258"/>
    </row>
    <row r="339" spans="7:22" ht="15.75" customHeight="1">
      <c r="G339" s="258"/>
      <c r="H339" s="258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258"/>
      <c r="T339" s="258"/>
      <c r="U339" s="258"/>
      <c r="V339" s="258"/>
    </row>
    <row r="340" spans="7:22" ht="15.75" customHeight="1">
      <c r="G340" s="258"/>
      <c r="H340" s="258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258"/>
      <c r="T340" s="258"/>
      <c r="U340" s="258"/>
      <c r="V340" s="258"/>
    </row>
    <row r="341" spans="7:22" ht="15.75" customHeight="1">
      <c r="G341" s="258"/>
      <c r="H341" s="258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258"/>
      <c r="T341" s="258"/>
      <c r="U341" s="258"/>
      <c r="V341" s="258"/>
    </row>
    <row r="342" spans="7:22" ht="15.75" customHeight="1">
      <c r="G342" s="258"/>
      <c r="H342" s="258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258"/>
      <c r="T342" s="258"/>
      <c r="U342" s="258"/>
      <c r="V342" s="258"/>
    </row>
    <row r="343" spans="7:22" ht="15.75" customHeight="1">
      <c r="G343" s="258"/>
      <c r="H343" s="258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258"/>
      <c r="T343" s="258"/>
      <c r="U343" s="258"/>
      <c r="V343" s="258"/>
    </row>
    <row r="344" spans="7:22" ht="15.75" customHeight="1">
      <c r="G344" s="258"/>
      <c r="H344" s="258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258"/>
      <c r="T344" s="258"/>
      <c r="U344" s="258"/>
      <c r="V344" s="258"/>
    </row>
    <row r="345" spans="7:22" ht="15.75" customHeight="1">
      <c r="G345" s="258"/>
      <c r="H345" s="258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258"/>
      <c r="T345" s="258"/>
      <c r="U345" s="258"/>
      <c r="V345" s="258"/>
    </row>
    <row r="346" spans="7:22" ht="15.75" customHeight="1">
      <c r="G346" s="258"/>
      <c r="H346" s="258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  <c r="T346" s="258"/>
      <c r="U346" s="258"/>
      <c r="V346" s="258"/>
    </row>
    <row r="347" spans="7:22" ht="15.75" customHeight="1">
      <c r="G347" s="258"/>
      <c r="H347" s="258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258"/>
      <c r="T347" s="258"/>
      <c r="U347" s="258"/>
      <c r="V347" s="258"/>
    </row>
    <row r="348" spans="7:22" ht="15.75" customHeight="1">
      <c r="G348" s="258"/>
      <c r="H348" s="258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258"/>
      <c r="T348" s="258"/>
      <c r="U348" s="258"/>
      <c r="V348" s="258"/>
    </row>
    <row r="349" spans="7:22" ht="15.75" customHeight="1">
      <c r="G349" s="258"/>
      <c r="H349" s="258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258"/>
      <c r="T349" s="258"/>
      <c r="U349" s="258"/>
      <c r="V349" s="258"/>
    </row>
    <row r="350" spans="7:22" ht="15.75" customHeight="1">
      <c r="G350" s="258"/>
      <c r="H350" s="258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258"/>
      <c r="T350" s="258"/>
      <c r="U350" s="258"/>
      <c r="V350" s="258"/>
    </row>
    <row r="351" spans="7:22" ht="15.75" customHeight="1">
      <c r="G351" s="258"/>
      <c r="H351" s="258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258"/>
      <c r="T351" s="258"/>
      <c r="U351" s="258"/>
      <c r="V351" s="258"/>
    </row>
    <row r="352" spans="7:22" ht="15.75" customHeight="1">
      <c r="G352" s="258"/>
      <c r="H352" s="258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258"/>
      <c r="T352" s="258"/>
      <c r="U352" s="258"/>
      <c r="V352" s="258"/>
    </row>
    <row r="353" spans="7:22" ht="15.75" customHeight="1"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7:22" ht="15.75" customHeight="1">
      <c r="G354" s="258"/>
      <c r="H354" s="258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258"/>
      <c r="T354" s="258"/>
      <c r="U354" s="258"/>
      <c r="V354" s="258"/>
    </row>
    <row r="355" spans="7:22" ht="15.75" customHeight="1">
      <c r="G355" s="258"/>
      <c r="H355" s="258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258"/>
      <c r="T355" s="258"/>
      <c r="U355" s="258"/>
      <c r="V355" s="258"/>
    </row>
    <row r="356" spans="7:22" ht="15.75" customHeight="1">
      <c r="G356" s="258"/>
      <c r="H356" s="258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258"/>
      <c r="T356" s="258"/>
      <c r="U356" s="258"/>
      <c r="V356" s="258"/>
    </row>
    <row r="357" spans="7:22" ht="15.75" customHeight="1">
      <c r="G357" s="258"/>
      <c r="H357" s="258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258"/>
      <c r="T357" s="258"/>
      <c r="U357" s="258"/>
      <c r="V357" s="258"/>
    </row>
    <row r="358" spans="7:22" ht="15.75" customHeight="1">
      <c r="G358" s="258"/>
      <c r="H358" s="258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258"/>
      <c r="T358" s="258"/>
      <c r="U358" s="258"/>
      <c r="V358" s="258"/>
    </row>
    <row r="359" spans="7:22" ht="15.75" customHeight="1">
      <c r="G359" s="258"/>
      <c r="H359" s="258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258"/>
      <c r="T359" s="258"/>
      <c r="U359" s="258"/>
      <c r="V359" s="258"/>
    </row>
    <row r="360" spans="7:22" ht="15.75" customHeight="1">
      <c r="G360" s="258"/>
      <c r="H360" s="258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258"/>
      <c r="T360" s="258"/>
      <c r="U360" s="258"/>
      <c r="V360" s="258"/>
    </row>
    <row r="361" spans="7:22" ht="15.75" customHeight="1">
      <c r="G361" s="258"/>
      <c r="H361" s="258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258"/>
      <c r="T361" s="258"/>
      <c r="U361" s="258"/>
      <c r="V361" s="258"/>
    </row>
    <row r="362" spans="7:22" ht="15.75" customHeight="1">
      <c r="G362" s="258"/>
      <c r="H362" s="258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258"/>
      <c r="T362" s="258"/>
      <c r="U362" s="258"/>
      <c r="V362" s="258"/>
    </row>
    <row r="363" spans="7:22" ht="15.75" customHeight="1">
      <c r="G363" s="258"/>
      <c r="H363" s="258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258"/>
      <c r="T363" s="258"/>
      <c r="U363" s="258"/>
      <c r="V363" s="258"/>
    </row>
    <row r="364" spans="7:22" ht="15.75" customHeight="1">
      <c r="G364" s="258"/>
      <c r="H364" s="258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258"/>
      <c r="T364" s="258"/>
      <c r="U364" s="258"/>
      <c r="V364" s="258"/>
    </row>
    <row r="365" spans="7:22" ht="15.75" customHeight="1"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</row>
    <row r="366" spans="7:22" ht="15.75" customHeight="1">
      <c r="G366" s="258"/>
      <c r="H366" s="258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258"/>
      <c r="T366" s="258"/>
      <c r="U366" s="258"/>
      <c r="V366" s="258"/>
    </row>
    <row r="367" spans="7:22" ht="15.75" customHeight="1">
      <c r="G367" s="258"/>
      <c r="H367" s="258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258"/>
      <c r="T367" s="258"/>
      <c r="U367" s="258"/>
      <c r="V367" s="258"/>
    </row>
    <row r="368" spans="7:22" ht="15.75" customHeight="1">
      <c r="G368" s="258"/>
      <c r="H368" s="258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258"/>
      <c r="T368" s="258"/>
      <c r="U368" s="258"/>
      <c r="V368" s="258"/>
    </row>
    <row r="369" spans="7:22" ht="15.75" customHeight="1">
      <c r="G369" s="258"/>
      <c r="H369" s="258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258"/>
      <c r="T369" s="258"/>
      <c r="U369" s="258"/>
      <c r="V369" s="258"/>
    </row>
    <row r="370" spans="7:22" ht="15.75" customHeight="1">
      <c r="G370" s="258"/>
      <c r="H370" s="258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258"/>
      <c r="T370" s="258"/>
      <c r="U370" s="258"/>
      <c r="V370" s="258"/>
    </row>
    <row r="371" spans="7:22" ht="15.75" customHeight="1">
      <c r="G371" s="258"/>
      <c r="H371" s="258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258"/>
      <c r="T371" s="258"/>
      <c r="U371" s="258"/>
      <c r="V371" s="258"/>
    </row>
    <row r="372" spans="7:22" ht="15.75" customHeight="1">
      <c r="G372" s="258"/>
      <c r="H372" s="258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258"/>
      <c r="T372" s="258"/>
      <c r="U372" s="258"/>
      <c r="V372" s="258"/>
    </row>
    <row r="373" spans="7:22" ht="15.75" customHeight="1">
      <c r="G373" s="258"/>
      <c r="H373" s="258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258"/>
      <c r="T373" s="258"/>
      <c r="U373" s="258"/>
      <c r="V373" s="258"/>
    </row>
    <row r="374" spans="7:22" ht="15.75" customHeight="1">
      <c r="G374" s="258"/>
      <c r="H374" s="258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258"/>
      <c r="T374" s="258"/>
      <c r="U374" s="258"/>
      <c r="V374" s="258"/>
    </row>
    <row r="375" spans="7:22" ht="15.75" customHeight="1">
      <c r="G375" s="258"/>
      <c r="H375" s="258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258"/>
      <c r="T375" s="258"/>
      <c r="U375" s="258"/>
      <c r="V375" s="258"/>
    </row>
    <row r="376" spans="7:22" ht="15.75" customHeight="1">
      <c r="G376" s="258"/>
      <c r="H376" s="258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258"/>
      <c r="T376" s="258"/>
      <c r="U376" s="258"/>
      <c r="V376" s="258"/>
    </row>
    <row r="377" spans="7:22" ht="15.75" customHeight="1">
      <c r="G377" s="258"/>
      <c r="H377" s="258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258"/>
      <c r="T377" s="258"/>
      <c r="U377" s="258"/>
      <c r="V377" s="258"/>
    </row>
    <row r="378" spans="7:22" ht="15.75" customHeight="1">
      <c r="G378" s="258"/>
      <c r="H378" s="258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258"/>
      <c r="T378" s="258"/>
      <c r="U378" s="258"/>
      <c r="V378" s="258"/>
    </row>
    <row r="379" spans="7:22" ht="15.75" customHeight="1">
      <c r="G379" s="258"/>
      <c r="H379" s="258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258"/>
      <c r="T379" s="258"/>
      <c r="U379" s="258"/>
      <c r="V379" s="258"/>
    </row>
    <row r="380" spans="7:22" ht="15.75" customHeight="1">
      <c r="G380" s="258"/>
      <c r="H380" s="258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258"/>
      <c r="T380" s="258"/>
      <c r="U380" s="258"/>
      <c r="V380" s="258"/>
    </row>
    <row r="381" spans="7:22" ht="15.75" customHeight="1">
      <c r="G381" s="258"/>
      <c r="H381" s="258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258"/>
      <c r="T381" s="258"/>
      <c r="U381" s="258"/>
      <c r="V381" s="258"/>
    </row>
    <row r="382" spans="7:22" ht="15.75" customHeight="1">
      <c r="G382" s="258"/>
      <c r="H382" s="258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258"/>
      <c r="T382" s="258"/>
      <c r="U382" s="258"/>
      <c r="V382" s="258"/>
    </row>
    <row r="383" spans="7:22" ht="15.75" customHeight="1">
      <c r="G383" s="258"/>
      <c r="H383" s="258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258"/>
      <c r="T383" s="258"/>
      <c r="U383" s="258"/>
      <c r="V383" s="258"/>
    </row>
    <row r="384" spans="7:22" ht="15.75" customHeight="1">
      <c r="G384" s="258"/>
      <c r="H384" s="258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258"/>
      <c r="T384" s="258"/>
      <c r="U384" s="258"/>
      <c r="V384" s="258"/>
    </row>
    <row r="385" spans="7:22" ht="15.75" customHeight="1">
      <c r="G385" s="258"/>
      <c r="H385" s="258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258"/>
      <c r="T385" s="258"/>
      <c r="U385" s="258"/>
      <c r="V385" s="258"/>
    </row>
    <row r="386" spans="7:22" ht="15.75" customHeight="1">
      <c r="G386" s="258"/>
      <c r="H386" s="258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258"/>
      <c r="T386" s="258"/>
      <c r="U386" s="258"/>
      <c r="V386" s="258"/>
    </row>
    <row r="387" spans="7:22" ht="15.75" customHeight="1">
      <c r="G387" s="258"/>
      <c r="H387" s="258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258"/>
      <c r="T387" s="258"/>
      <c r="U387" s="258"/>
      <c r="V387" s="258"/>
    </row>
    <row r="388" spans="7:22" ht="15.75" customHeight="1">
      <c r="G388" s="258"/>
      <c r="H388" s="258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258"/>
      <c r="T388" s="258"/>
      <c r="U388" s="258"/>
      <c r="V388" s="258"/>
    </row>
    <row r="389" spans="7:22" ht="15.75" customHeight="1">
      <c r="G389" s="258"/>
      <c r="H389" s="258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258"/>
      <c r="T389" s="258"/>
      <c r="U389" s="258"/>
      <c r="V389" s="258"/>
    </row>
    <row r="390" spans="7:22" ht="15.75" customHeight="1">
      <c r="G390" s="258"/>
      <c r="H390" s="258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258"/>
      <c r="T390" s="258"/>
      <c r="U390" s="258"/>
      <c r="V390" s="258"/>
    </row>
    <row r="391" spans="7:22" ht="15.75" customHeight="1">
      <c r="G391" s="258"/>
      <c r="H391" s="258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258"/>
      <c r="T391" s="258"/>
      <c r="U391" s="258"/>
      <c r="V391" s="258"/>
    </row>
    <row r="392" spans="7:22" ht="15.75" customHeight="1">
      <c r="G392" s="258"/>
      <c r="H392" s="258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258"/>
      <c r="T392" s="258"/>
      <c r="U392" s="258"/>
      <c r="V392" s="258"/>
    </row>
    <row r="393" spans="7:22" ht="15.75" customHeight="1">
      <c r="G393" s="258"/>
      <c r="H393" s="258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258"/>
      <c r="T393" s="258"/>
      <c r="U393" s="258"/>
      <c r="V393" s="258"/>
    </row>
    <row r="394" spans="7:22" ht="15.75" customHeight="1">
      <c r="G394" s="258"/>
      <c r="H394" s="258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258"/>
      <c r="T394" s="258"/>
      <c r="U394" s="258"/>
      <c r="V394" s="258"/>
    </row>
    <row r="395" spans="7:22" ht="15.75" customHeight="1">
      <c r="G395" s="258"/>
      <c r="H395" s="258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258"/>
      <c r="T395" s="258"/>
      <c r="U395" s="258"/>
      <c r="V395" s="258"/>
    </row>
    <row r="396" spans="7:22" ht="15.75" customHeight="1">
      <c r="G396" s="258"/>
      <c r="H396" s="258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258"/>
      <c r="T396" s="258"/>
      <c r="U396" s="258"/>
      <c r="V396" s="258"/>
    </row>
    <row r="397" spans="7:22" ht="15.75" customHeight="1">
      <c r="G397" s="258"/>
      <c r="H397" s="258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258"/>
      <c r="T397" s="258"/>
      <c r="U397" s="258"/>
      <c r="V397" s="258"/>
    </row>
    <row r="398" spans="7:22" ht="15.75" customHeight="1">
      <c r="G398" s="258"/>
      <c r="H398" s="258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258"/>
      <c r="T398" s="258"/>
      <c r="U398" s="258"/>
      <c r="V398" s="258"/>
    </row>
    <row r="399" spans="7:22" ht="15.75" customHeight="1">
      <c r="G399" s="258"/>
      <c r="H399" s="258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258"/>
      <c r="T399" s="258"/>
      <c r="U399" s="258"/>
      <c r="V399" s="258"/>
    </row>
    <row r="400" spans="7:22" ht="15.75" customHeight="1">
      <c r="G400" s="258"/>
      <c r="H400" s="258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258"/>
      <c r="T400" s="258"/>
      <c r="U400" s="258"/>
      <c r="V400" s="258"/>
    </row>
    <row r="401" spans="7:22" ht="15.75" customHeight="1">
      <c r="G401" s="258"/>
      <c r="H401" s="258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258"/>
      <c r="T401" s="258"/>
      <c r="U401" s="258"/>
      <c r="V401" s="258"/>
    </row>
    <row r="402" spans="7:22" ht="15.75" customHeight="1">
      <c r="G402" s="258"/>
      <c r="H402" s="258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258"/>
      <c r="T402" s="258"/>
      <c r="U402" s="258"/>
      <c r="V402" s="258"/>
    </row>
    <row r="403" spans="7:22" ht="15.75" customHeight="1">
      <c r="G403" s="258"/>
      <c r="H403" s="258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258"/>
      <c r="T403" s="258"/>
      <c r="U403" s="258"/>
      <c r="V403" s="258"/>
    </row>
    <row r="404" spans="7:22" ht="15.75" customHeight="1">
      <c r="G404" s="258"/>
      <c r="H404" s="258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258"/>
      <c r="T404" s="258"/>
      <c r="U404" s="258"/>
      <c r="V404" s="258"/>
    </row>
    <row r="405" spans="7:22" ht="15.75" customHeight="1"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</row>
    <row r="406" spans="7:22" ht="15.75" customHeight="1">
      <c r="G406" s="258"/>
      <c r="H406" s="258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258"/>
      <c r="T406" s="258"/>
      <c r="U406" s="258"/>
      <c r="V406" s="258"/>
    </row>
    <row r="407" spans="7:22" ht="15.75" customHeight="1">
      <c r="G407" s="258"/>
      <c r="H407" s="258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258"/>
      <c r="T407" s="258"/>
      <c r="U407" s="258"/>
      <c r="V407" s="258"/>
    </row>
    <row r="408" spans="7:22" ht="15.75" customHeight="1">
      <c r="G408" s="258"/>
      <c r="H408" s="258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258"/>
      <c r="T408" s="258"/>
      <c r="U408" s="258"/>
      <c r="V408" s="258"/>
    </row>
    <row r="409" spans="7:22" ht="15.75" customHeight="1">
      <c r="G409" s="258"/>
      <c r="H409" s="258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258"/>
      <c r="T409" s="258"/>
      <c r="U409" s="258"/>
      <c r="V409" s="258"/>
    </row>
    <row r="410" spans="7:22" ht="15.75" customHeight="1">
      <c r="G410" s="258"/>
      <c r="H410" s="258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258"/>
      <c r="T410" s="258"/>
      <c r="U410" s="258"/>
      <c r="V410" s="258"/>
    </row>
    <row r="411" spans="7:22" ht="15.75" customHeight="1">
      <c r="G411" s="258"/>
      <c r="H411" s="258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258"/>
      <c r="T411" s="258"/>
      <c r="U411" s="258"/>
      <c r="V411" s="258"/>
    </row>
    <row r="412" spans="7:22" ht="15.75" customHeight="1">
      <c r="G412" s="258"/>
      <c r="H412" s="258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258"/>
      <c r="T412" s="258"/>
      <c r="U412" s="258"/>
      <c r="V412" s="258"/>
    </row>
    <row r="413" spans="7:22" ht="15.75" customHeight="1">
      <c r="G413" s="258"/>
      <c r="H413" s="258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258"/>
      <c r="T413" s="258"/>
      <c r="U413" s="258"/>
      <c r="V413" s="258"/>
    </row>
    <row r="414" spans="7:22" ht="15.75" customHeight="1">
      <c r="G414" s="258"/>
      <c r="H414" s="258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258"/>
      <c r="T414" s="258"/>
      <c r="U414" s="258"/>
      <c r="V414" s="258"/>
    </row>
    <row r="415" spans="7:22" ht="15.75" customHeight="1">
      <c r="G415" s="258"/>
      <c r="H415" s="258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258"/>
      <c r="T415" s="258"/>
      <c r="U415" s="258"/>
      <c r="V415" s="258"/>
    </row>
    <row r="416" spans="7:22" ht="15.75" customHeight="1">
      <c r="G416" s="258"/>
      <c r="H416" s="258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258"/>
      <c r="T416" s="258"/>
      <c r="U416" s="258"/>
      <c r="V416" s="258"/>
    </row>
    <row r="417" spans="7:22" ht="15.75" customHeight="1">
      <c r="G417" s="258"/>
      <c r="H417" s="258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258"/>
      <c r="T417" s="258"/>
      <c r="U417" s="258"/>
      <c r="V417" s="258"/>
    </row>
    <row r="418" spans="7:22" ht="15.75" customHeight="1">
      <c r="G418" s="258"/>
      <c r="H418" s="258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258"/>
      <c r="T418" s="258"/>
      <c r="U418" s="258"/>
      <c r="V418" s="258"/>
    </row>
    <row r="419" spans="7:22" ht="15.75" customHeight="1">
      <c r="G419" s="258"/>
      <c r="H419" s="258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258"/>
      <c r="T419" s="258"/>
      <c r="U419" s="258"/>
      <c r="V419" s="258"/>
    </row>
    <row r="420" spans="7:22" ht="15.75" customHeight="1">
      <c r="G420" s="258"/>
      <c r="H420" s="258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258"/>
      <c r="T420" s="258"/>
      <c r="U420" s="258"/>
      <c r="V420" s="258"/>
    </row>
    <row r="421" spans="7:22" ht="15.75" customHeight="1">
      <c r="G421" s="258"/>
      <c r="H421" s="258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258"/>
      <c r="T421" s="258"/>
      <c r="U421" s="258"/>
      <c r="V421" s="258"/>
    </row>
    <row r="422" spans="7:22" ht="15.75" customHeight="1">
      <c r="G422" s="258"/>
      <c r="H422" s="258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258"/>
      <c r="T422" s="258"/>
      <c r="U422" s="258"/>
      <c r="V422" s="258"/>
    </row>
    <row r="423" spans="7:22" ht="15.75" customHeight="1">
      <c r="G423" s="258"/>
      <c r="H423" s="258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258"/>
      <c r="T423" s="258"/>
      <c r="U423" s="258"/>
      <c r="V423" s="258"/>
    </row>
    <row r="424" spans="7:22" ht="15.75" customHeight="1">
      <c r="G424" s="258"/>
      <c r="H424" s="258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258"/>
      <c r="T424" s="258"/>
      <c r="U424" s="258"/>
      <c r="V424" s="258"/>
    </row>
    <row r="425" spans="7:22" ht="15.75" customHeight="1">
      <c r="G425" s="258"/>
      <c r="H425" s="258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258"/>
      <c r="T425" s="258"/>
      <c r="U425" s="258"/>
      <c r="V425" s="258"/>
    </row>
    <row r="426" spans="7:22" ht="15.75" customHeight="1">
      <c r="G426" s="258"/>
      <c r="H426" s="258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258"/>
      <c r="T426" s="258"/>
      <c r="U426" s="258"/>
      <c r="V426" s="258"/>
    </row>
    <row r="427" spans="7:22" ht="15.75" customHeight="1">
      <c r="G427" s="258"/>
      <c r="H427" s="258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258"/>
      <c r="T427" s="258"/>
      <c r="U427" s="258"/>
      <c r="V427" s="258"/>
    </row>
    <row r="428" spans="7:22" ht="15.75" customHeight="1">
      <c r="G428" s="258"/>
      <c r="H428" s="258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258"/>
      <c r="T428" s="258"/>
      <c r="U428" s="258"/>
      <c r="V428" s="258"/>
    </row>
    <row r="429" spans="7:22" ht="15.75" customHeight="1">
      <c r="G429" s="258"/>
      <c r="H429" s="258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258"/>
      <c r="T429" s="258"/>
      <c r="U429" s="258"/>
      <c r="V429" s="258"/>
    </row>
    <row r="430" spans="7:22" ht="15.75" customHeight="1">
      <c r="G430" s="258"/>
      <c r="H430" s="258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258"/>
      <c r="T430" s="258"/>
      <c r="U430" s="258"/>
      <c r="V430" s="258"/>
    </row>
    <row r="431" spans="7:22" ht="15.75" customHeight="1">
      <c r="G431" s="258"/>
      <c r="H431" s="258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258"/>
      <c r="T431" s="258"/>
      <c r="U431" s="258"/>
      <c r="V431" s="258"/>
    </row>
    <row r="432" spans="7:22" ht="15.75" customHeight="1">
      <c r="G432" s="258"/>
      <c r="H432" s="258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258"/>
      <c r="T432" s="258"/>
      <c r="U432" s="258"/>
      <c r="V432" s="258"/>
    </row>
    <row r="433" spans="7:22" ht="15.75" customHeight="1">
      <c r="G433" s="258"/>
      <c r="H433" s="258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258"/>
      <c r="T433" s="258"/>
      <c r="U433" s="258"/>
      <c r="V433" s="258"/>
    </row>
    <row r="434" spans="7:22" ht="15.75" customHeight="1">
      <c r="G434" s="258"/>
      <c r="H434" s="258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258"/>
      <c r="T434" s="258"/>
      <c r="U434" s="258"/>
      <c r="V434" s="258"/>
    </row>
    <row r="435" spans="7:22" ht="15.75" customHeight="1"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258"/>
      <c r="T435" s="258"/>
      <c r="U435" s="258"/>
      <c r="V435" s="258"/>
    </row>
    <row r="436" spans="7:22" ht="15.75" customHeight="1">
      <c r="G436" s="258"/>
      <c r="H436" s="258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258"/>
      <c r="T436" s="258"/>
      <c r="U436" s="258"/>
      <c r="V436" s="258"/>
    </row>
    <row r="437" spans="7:22" ht="15.75" customHeight="1">
      <c r="G437" s="258"/>
      <c r="H437" s="258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258"/>
      <c r="T437" s="258"/>
      <c r="U437" s="258"/>
      <c r="V437" s="258"/>
    </row>
    <row r="438" spans="7:22" ht="15.75" customHeight="1">
      <c r="G438" s="258"/>
      <c r="H438" s="258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258"/>
      <c r="T438" s="258"/>
      <c r="U438" s="258"/>
      <c r="V438" s="258"/>
    </row>
    <row r="439" spans="7:22" ht="15.75" customHeight="1">
      <c r="G439" s="258"/>
      <c r="H439" s="258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258"/>
      <c r="T439" s="258"/>
      <c r="U439" s="258"/>
      <c r="V439" s="258"/>
    </row>
    <row r="440" spans="7:22" ht="15.75" customHeight="1">
      <c r="G440" s="258"/>
      <c r="H440" s="258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258"/>
      <c r="T440" s="258"/>
      <c r="U440" s="258"/>
      <c r="V440" s="258"/>
    </row>
    <row r="441" spans="7:22" ht="15.75" customHeight="1">
      <c r="G441" s="258"/>
      <c r="H441" s="258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258"/>
      <c r="T441" s="258"/>
      <c r="U441" s="258"/>
      <c r="V441" s="258"/>
    </row>
    <row r="442" spans="7:22" ht="15.75" customHeight="1">
      <c r="G442" s="258"/>
      <c r="H442" s="258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258"/>
      <c r="T442" s="258"/>
      <c r="U442" s="258"/>
      <c r="V442" s="258"/>
    </row>
    <row r="443" spans="7:22" ht="15.75" customHeight="1">
      <c r="G443" s="258"/>
      <c r="H443" s="258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258"/>
      <c r="T443" s="258"/>
      <c r="U443" s="258"/>
      <c r="V443" s="258"/>
    </row>
    <row r="444" spans="7:22" ht="15.75" customHeight="1">
      <c r="G444" s="258"/>
      <c r="H444" s="258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258"/>
      <c r="T444" s="258"/>
      <c r="U444" s="258"/>
      <c r="V444" s="258"/>
    </row>
    <row r="445" spans="7:22" ht="15.75" customHeight="1">
      <c r="G445" s="258"/>
      <c r="H445" s="258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8"/>
      <c r="V445" s="258"/>
    </row>
    <row r="446" spans="7:22" ht="15.75" customHeight="1">
      <c r="G446" s="258"/>
      <c r="H446" s="258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258"/>
      <c r="T446" s="258"/>
      <c r="U446" s="258"/>
      <c r="V446" s="258"/>
    </row>
    <row r="447" spans="7:22" ht="15.75" customHeight="1">
      <c r="G447" s="258"/>
      <c r="H447" s="258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258"/>
      <c r="T447" s="258"/>
      <c r="U447" s="258"/>
      <c r="V447" s="258"/>
    </row>
    <row r="448" spans="7:22" ht="15.75" customHeight="1">
      <c r="G448" s="258"/>
      <c r="H448" s="258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258"/>
      <c r="T448" s="258"/>
      <c r="U448" s="258"/>
      <c r="V448" s="258"/>
    </row>
    <row r="449" spans="7:22" ht="15.75" customHeight="1">
      <c r="G449" s="258"/>
      <c r="H449" s="258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258"/>
      <c r="T449" s="258"/>
      <c r="U449" s="258"/>
      <c r="V449" s="258"/>
    </row>
    <row r="450" spans="7:22" ht="15.75" customHeight="1">
      <c r="G450" s="258"/>
      <c r="H450" s="258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258"/>
      <c r="T450" s="258"/>
      <c r="U450" s="258"/>
      <c r="V450" s="258"/>
    </row>
    <row r="451" spans="7:22" ht="15.75" customHeight="1">
      <c r="G451" s="258"/>
      <c r="H451" s="258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258"/>
      <c r="T451" s="258"/>
      <c r="U451" s="258"/>
      <c r="V451" s="258"/>
    </row>
    <row r="452" spans="7:22" ht="15.75" customHeight="1">
      <c r="G452" s="258"/>
      <c r="H452" s="258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258"/>
      <c r="T452" s="258"/>
      <c r="U452" s="258"/>
      <c r="V452" s="258"/>
    </row>
    <row r="453" spans="7:22" ht="15.75" customHeight="1">
      <c r="G453" s="258"/>
      <c r="H453" s="258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258"/>
      <c r="T453" s="258"/>
      <c r="U453" s="258"/>
      <c r="V453" s="258"/>
    </row>
    <row r="454" spans="7:22" ht="15.75" customHeight="1">
      <c r="G454" s="258"/>
      <c r="H454" s="258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258"/>
      <c r="T454" s="258"/>
      <c r="U454" s="258"/>
      <c r="V454" s="258"/>
    </row>
    <row r="455" spans="7:22" ht="15.75" customHeight="1">
      <c r="G455" s="258"/>
      <c r="H455" s="258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258"/>
      <c r="T455" s="258"/>
      <c r="U455" s="258"/>
      <c r="V455" s="258"/>
    </row>
    <row r="456" spans="7:22" ht="15.75" customHeight="1">
      <c r="G456" s="258"/>
      <c r="H456" s="258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258"/>
      <c r="T456" s="258"/>
      <c r="U456" s="258"/>
      <c r="V456" s="258"/>
    </row>
    <row r="457" spans="7:22" ht="15.75" customHeight="1">
      <c r="G457" s="258"/>
      <c r="H457" s="258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258"/>
      <c r="T457" s="258"/>
      <c r="U457" s="258"/>
      <c r="V457" s="258"/>
    </row>
    <row r="458" spans="7:22" ht="15.75" customHeight="1">
      <c r="G458" s="258"/>
      <c r="H458" s="258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258"/>
      <c r="T458" s="258"/>
      <c r="U458" s="258"/>
      <c r="V458" s="258"/>
    </row>
    <row r="459" spans="7:22" ht="15.75" customHeight="1">
      <c r="G459" s="258"/>
      <c r="H459" s="258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258"/>
      <c r="T459" s="258"/>
      <c r="U459" s="258"/>
      <c r="V459" s="258"/>
    </row>
    <row r="460" spans="7:22" ht="15.75" customHeight="1">
      <c r="G460" s="258"/>
      <c r="H460" s="258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258"/>
      <c r="T460" s="258"/>
      <c r="U460" s="258"/>
      <c r="V460" s="258"/>
    </row>
    <row r="461" spans="7:22" ht="15.75" customHeight="1">
      <c r="G461" s="258"/>
      <c r="H461" s="258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258"/>
      <c r="T461" s="258"/>
      <c r="U461" s="258"/>
      <c r="V461" s="258"/>
    </row>
    <row r="462" spans="7:22" ht="15.75" customHeight="1">
      <c r="G462" s="258"/>
      <c r="H462" s="258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258"/>
      <c r="T462" s="258"/>
      <c r="U462" s="258"/>
      <c r="V462" s="258"/>
    </row>
    <row r="463" spans="7:22" ht="15.75" customHeight="1">
      <c r="G463" s="258"/>
      <c r="H463" s="258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258"/>
      <c r="T463" s="258"/>
      <c r="U463" s="258"/>
      <c r="V463" s="258"/>
    </row>
    <row r="464" spans="7:22" ht="15.75" customHeight="1">
      <c r="G464" s="258"/>
      <c r="H464" s="258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258"/>
      <c r="T464" s="258"/>
      <c r="U464" s="258"/>
      <c r="V464" s="258"/>
    </row>
    <row r="465" spans="7:22" ht="15.75" customHeight="1">
      <c r="G465" s="258"/>
      <c r="H465" s="258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258"/>
      <c r="T465" s="258"/>
      <c r="U465" s="258"/>
      <c r="V465" s="258"/>
    </row>
    <row r="466" spans="7:22" ht="15.75" customHeight="1">
      <c r="G466" s="258"/>
      <c r="H466" s="258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258"/>
      <c r="T466" s="258"/>
      <c r="U466" s="258"/>
      <c r="V466" s="258"/>
    </row>
    <row r="467" spans="7:22" ht="15.75" customHeight="1">
      <c r="G467" s="258"/>
      <c r="H467" s="258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258"/>
      <c r="T467" s="258"/>
      <c r="U467" s="258"/>
      <c r="V467" s="258"/>
    </row>
    <row r="468" spans="7:22" ht="15.75" customHeight="1">
      <c r="G468" s="258"/>
      <c r="H468" s="258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258"/>
      <c r="T468" s="258"/>
      <c r="U468" s="258"/>
      <c r="V468" s="258"/>
    </row>
    <row r="469" spans="7:22" ht="15.75" customHeight="1">
      <c r="G469" s="258"/>
      <c r="H469" s="258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258"/>
      <c r="T469" s="258"/>
      <c r="U469" s="258"/>
      <c r="V469" s="258"/>
    </row>
    <row r="470" spans="7:22" ht="15.75" customHeight="1">
      <c r="G470" s="258"/>
      <c r="H470" s="258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258"/>
      <c r="T470" s="258"/>
      <c r="U470" s="258"/>
      <c r="V470" s="258"/>
    </row>
    <row r="471" spans="7:22" ht="15.75" customHeight="1">
      <c r="G471" s="258"/>
      <c r="H471" s="258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258"/>
      <c r="T471" s="258"/>
      <c r="U471" s="258"/>
      <c r="V471" s="258"/>
    </row>
    <row r="472" spans="7:22" ht="15.75" customHeight="1">
      <c r="G472" s="258"/>
      <c r="H472" s="258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258"/>
      <c r="T472" s="258"/>
      <c r="U472" s="258"/>
      <c r="V472" s="258"/>
    </row>
    <row r="473" spans="7:22" ht="15.75" customHeight="1">
      <c r="G473" s="258"/>
      <c r="H473" s="258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258"/>
      <c r="T473" s="258"/>
      <c r="U473" s="258"/>
      <c r="V473" s="258"/>
    </row>
    <row r="474" spans="7:22" ht="15.75" customHeight="1">
      <c r="G474" s="258"/>
      <c r="H474" s="258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258"/>
      <c r="T474" s="258"/>
      <c r="U474" s="258"/>
      <c r="V474" s="258"/>
    </row>
    <row r="475" spans="7:22" ht="15.75" customHeight="1">
      <c r="G475" s="258"/>
      <c r="H475" s="258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258"/>
      <c r="T475" s="258"/>
      <c r="U475" s="258"/>
      <c r="V475" s="258"/>
    </row>
    <row r="476" spans="7:22" ht="15.75" customHeight="1">
      <c r="G476" s="258"/>
      <c r="H476" s="258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258"/>
      <c r="T476" s="258"/>
      <c r="U476" s="258"/>
      <c r="V476" s="258"/>
    </row>
    <row r="477" spans="7:22" ht="15.75" customHeight="1">
      <c r="G477" s="258"/>
      <c r="H477" s="258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258"/>
      <c r="T477" s="258"/>
      <c r="U477" s="258"/>
      <c r="V477" s="258"/>
    </row>
    <row r="478" spans="7:22" ht="15.75" customHeight="1">
      <c r="G478" s="258"/>
      <c r="H478" s="258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258"/>
      <c r="T478" s="258"/>
      <c r="U478" s="258"/>
      <c r="V478" s="258"/>
    </row>
    <row r="479" spans="7:22" ht="15.75" customHeight="1">
      <c r="G479" s="258"/>
      <c r="H479" s="258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258"/>
      <c r="T479" s="258"/>
      <c r="U479" s="258"/>
      <c r="V479" s="258"/>
    </row>
    <row r="480" spans="7:22" ht="15.75" customHeight="1">
      <c r="G480" s="258"/>
      <c r="H480" s="258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258"/>
      <c r="T480" s="258"/>
      <c r="U480" s="258"/>
      <c r="V480" s="258"/>
    </row>
    <row r="481" spans="7:22" ht="15.75" customHeight="1">
      <c r="G481" s="258"/>
      <c r="H481" s="258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258"/>
      <c r="T481" s="258"/>
      <c r="U481" s="258"/>
      <c r="V481" s="258"/>
    </row>
    <row r="482" spans="7:22" ht="15.75" customHeight="1">
      <c r="G482" s="258"/>
      <c r="H482" s="258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258"/>
      <c r="T482" s="258"/>
      <c r="U482" s="258"/>
      <c r="V482" s="258"/>
    </row>
    <row r="483" spans="7:22" ht="15.75" customHeight="1">
      <c r="G483" s="258"/>
      <c r="H483" s="258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258"/>
      <c r="T483" s="258"/>
      <c r="U483" s="258"/>
      <c r="V483" s="258"/>
    </row>
    <row r="484" spans="7:22" ht="15.75" customHeight="1">
      <c r="G484" s="258"/>
      <c r="H484" s="258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258"/>
      <c r="T484" s="258"/>
      <c r="U484" s="258"/>
      <c r="V484" s="258"/>
    </row>
    <row r="485" spans="7:22" ht="15.75" customHeight="1">
      <c r="G485" s="258"/>
      <c r="H485" s="258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258"/>
      <c r="T485" s="258"/>
      <c r="U485" s="258"/>
      <c r="V485" s="258"/>
    </row>
    <row r="486" spans="7:22" ht="15.75" customHeight="1">
      <c r="G486" s="258"/>
      <c r="H486" s="258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258"/>
      <c r="T486" s="258"/>
      <c r="U486" s="258"/>
      <c r="V486" s="258"/>
    </row>
    <row r="487" spans="7:22" ht="15.75" customHeight="1">
      <c r="G487" s="258"/>
      <c r="H487" s="258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258"/>
      <c r="T487" s="258"/>
      <c r="U487" s="258"/>
      <c r="V487" s="258"/>
    </row>
    <row r="488" spans="7:22" ht="15.75" customHeight="1">
      <c r="G488" s="258"/>
      <c r="H488" s="258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258"/>
      <c r="T488" s="258"/>
      <c r="U488" s="258"/>
      <c r="V488" s="258"/>
    </row>
    <row r="489" spans="7:22" ht="15.75" customHeight="1">
      <c r="G489" s="258"/>
      <c r="H489" s="258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258"/>
      <c r="T489" s="258"/>
      <c r="U489" s="258"/>
      <c r="V489" s="258"/>
    </row>
    <row r="490" spans="7:22" ht="15.75" customHeight="1">
      <c r="G490" s="258"/>
      <c r="H490" s="258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258"/>
      <c r="T490" s="258"/>
      <c r="U490" s="258"/>
      <c r="V490" s="258"/>
    </row>
    <row r="491" spans="7:22" ht="15.75" customHeight="1">
      <c r="G491" s="258"/>
      <c r="H491" s="258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258"/>
      <c r="T491" s="258"/>
      <c r="U491" s="258"/>
      <c r="V491" s="258"/>
    </row>
    <row r="492" spans="7:22" ht="15.75" customHeight="1">
      <c r="G492" s="258"/>
      <c r="H492" s="258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258"/>
      <c r="T492" s="258"/>
      <c r="U492" s="258"/>
      <c r="V492" s="258"/>
    </row>
    <row r="493" spans="7:22" ht="15.75" customHeight="1">
      <c r="G493" s="258"/>
      <c r="H493" s="258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258"/>
      <c r="T493" s="258"/>
      <c r="U493" s="258"/>
      <c r="V493" s="258"/>
    </row>
    <row r="494" spans="7:22" ht="15.75" customHeight="1">
      <c r="G494" s="258"/>
      <c r="H494" s="258"/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258"/>
      <c r="T494" s="258"/>
      <c r="U494" s="258"/>
      <c r="V494" s="258"/>
    </row>
    <row r="495" spans="7:22" ht="15.75" customHeight="1">
      <c r="G495" s="258"/>
      <c r="H495" s="258"/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258"/>
      <c r="T495" s="258"/>
      <c r="U495" s="258"/>
      <c r="V495" s="258"/>
    </row>
    <row r="496" spans="7:22" ht="15.75" customHeight="1">
      <c r="G496" s="258"/>
      <c r="H496" s="258"/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258"/>
      <c r="T496" s="258"/>
      <c r="U496" s="258"/>
      <c r="V496" s="258"/>
    </row>
    <row r="497" spans="7:22" ht="15.75" customHeight="1">
      <c r="G497" s="258"/>
      <c r="H497" s="258"/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258"/>
      <c r="T497" s="258"/>
      <c r="U497" s="258"/>
      <c r="V497" s="258"/>
    </row>
    <row r="498" spans="7:22" ht="15.75" customHeight="1">
      <c r="G498" s="258"/>
      <c r="H498" s="258"/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258"/>
      <c r="T498" s="258"/>
      <c r="U498" s="258"/>
      <c r="V498" s="258"/>
    </row>
    <row r="499" spans="7:22" ht="15.75" customHeight="1">
      <c r="G499" s="258"/>
      <c r="H499" s="258"/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258"/>
      <c r="T499" s="258"/>
      <c r="U499" s="258"/>
      <c r="V499" s="258"/>
    </row>
    <row r="500" spans="7:22" ht="15.75" customHeight="1">
      <c r="G500" s="258"/>
      <c r="H500" s="258"/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258"/>
      <c r="T500" s="258"/>
      <c r="U500" s="258"/>
      <c r="V500" s="258"/>
    </row>
    <row r="501" spans="7:22" ht="15.75" customHeight="1">
      <c r="G501" s="258"/>
      <c r="H501" s="258"/>
      <c r="I501" s="258"/>
      <c r="J501" s="258"/>
      <c r="K501" s="258"/>
      <c r="L501" s="258"/>
      <c r="M501" s="258"/>
      <c r="N501" s="258"/>
      <c r="O501" s="258"/>
      <c r="P501" s="258"/>
      <c r="Q501" s="258"/>
      <c r="R501" s="258"/>
      <c r="S501" s="258"/>
      <c r="T501" s="258"/>
      <c r="U501" s="258"/>
      <c r="V501" s="258"/>
    </row>
    <row r="502" spans="7:22" ht="15.75" customHeight="1">
      <c r="G502" s="258"/>
      <c r="H502" s="258"/>
      <c r="I502" s="258"/>
      <c r="J502" s="258"/>
      <c r="K502" s="258"/>
      <c r="L502" s="258"/>
      <c r="M502" s="258"/>
      <c r="N502" s="258"/>
      <c r="O502" s="258"/>
      <c r="P502" s="258"/>
      <c r="Q502" s="258"/>
      <c r="R502" s="258"/>
      <c r="S502" s="258"/>
      <c r="T502" s="258"/>
      <c r="U502" s="258"/>
      <c r="V502" s="258"/>
    </row>
    <row r="503" spans="7:22" ht="15.75" customHeight="1">
      <c r="G503" s="258"/>
      <c r="H503" s="258"/>
      <c r="I503" s="258"/>
      <c r="J503" s="258"/>
      <c r="K503" s="258"/>
      <c r="L503" s="258"/>
      <c r="M503" s="258"/>
      <c r="N503" s="258"/>
      <c r="O503" s="258"/>
      <c r="P503" s="258"/>
      <c r="Q503" s="258"/>
      <c r="R503" s="258"/>
      <c r="S503" s="258"/>
      <c r="T503" s="258"/>
      <c r="U503" s="258"/>
      <c r="V503" s="258"/>
    </row>
    <row r="504" spans="7:22" ht="15.75" customHeight="1">
      <c r="G504" s="258"/>
      <c r="H504" s="258"/>
      <c r="I504" s="258"/>
      <c r="J504" s="258"/>
      <c r="K504" s="258"/>
      <c r="L504" s="258"/>
      <c r="M504" s="258"/>
      <c r="N504" s="258"/>
      <c r="O504" s="258"/>
      <c r="P504" s="258"/>
      <c r="Q504" s="258"/>
      <c r="R504" s="258"/>
      <c r="S504" s="258"/>
      <c r="T504" s="258"/>
      <c r="U504" s="258"/>
      <c r="V504" s="258"/>
    </row>
    <row r="505" spans="7:22" ht="15.75" customHeight="1">
      <c r="G505" s="258"/>
      <c r="H505" s="258"/>
      <c r="I505" s="258"/>
      <c r="J505" s="258"/>
      <c r="K505" s="258"/>
      <c r="L505" s="258"/>
      <c r="M505" s="258"/>
      <c r="N505" s="258"/>
      <c r="O505" s="258"/>
      <c r="P505" s="258"/>
      <c r="Q505" s="258"/>
      <c r="R505" s="258"/>
      <c r="S505" s="258"/>
      <c r="T505" s="258"/>
      <c r="U505" s="258"/>
      <c r="V505" s="258"/>
    </row>
    <row r="506" spans="7:22" ht="15.75" customHeight="1">
      <c r="G506" s="258"/>
      <c r="H506" s="258"/>
      <c r="I506" s="258"/>
      <c r="J506" s="258"/>
      <c r="K506" s="258"/>
      <c r="L506" s="258"/>
      <c r="M506" s="258"/>
      <c r="N506" s="258"/>
      <c r="O506" s="258"/>
      <c r="P506" s="258"/>
      <c r="Q506" s="258"/>
      <c r="R506" s="258"/>
      <c r="S506" s="258"/>
      <c r="T506" s="258"/>
      <c r="U506" s="258"/>
      <c r="V506" s="258"/>
    </row>
    <row r="507" spans="7:22" ht="15.75" customHeight="1">
      <c r="G507" s="258"/>
      <c r="H507" s="258"/>
      <c r="I507" s="258"/>
      <c r="J507" s="258"/>
      <c r="K507" s="258"/>
      <c r="L507" s="258"/>
      <c r="M507" s="258"/>
      <c r="N507" s="258"/>
      <c r="O507" s="258"/>
      <c r="P507" s="258"/>
      <c r="Q507" s="258"/>
      <c r="R507" s="258"/>
      <c r="S507" s="258"/>
      <c r="T507" s="258"/>
      <c r="U507" s="258"/>
      <c r="V507" s="258"/>
    </row>
    <row r="508" spans="7:22" ht="15.75" customHeight="1">
      <c r="G508" s="258"/>
      <c r="H508" s="258"/>
      <c r="I508" s="258"/>
      <c r="J508" s="258"/>
      <c r="K508" s="258"/>
      <c r="L508" s="258"/>
      <c r="M508" s="258"/>
      <c r="N508" s="258"/>
      <c r="O508" s="258"/>
      <c r="P508" s="258"/>
      <c r="Q508" s="258"/>
      <c r="R508" s="258"/>
      <c r="S508" s="258"/>
      <c r="T508" s="258"/>
      <c r="U508" s="258"/>
      <c r="V508" s="258"/>
    </row>
    <row r="509" spans="7:22" ht="15.75" customHeight="1">
      <c r="G509" s="258"/>
      <c r="H509" s="258"/>
      <c r="I509" s="258"/>
      <c r="J509" s="258"/>
      <c r="K509" s="258"/>
      <c r="L509" s="258"/>
      <c r="M509" s="258"/>
      <c r="N509" s="258"/>
      <c r="O509" s="258"/>
      <c r="P509" s="258"/>
      <c r="Q509" s="258"/>
      <c r="R509" s="258"/>
      <c r="S509" s="258"/>
      <c r="T509" s="258"/>
      <c r="U509" s="258"/>
      <c r="V509" s="258"/>
    </row>
    <row r="510" spans="7:22" ht="15.75" customHeight="1">
      <c r="G510" s="258"/>
      <c r="H510" s="258"/>
      <c r="I510" s="258"/>
      <c r="J510" s="258"/>
      <c r="K510" s="258"/>
      <c r="L510" s="258"/>
      <c r="M510" s="258"/>
      <c r="N510" s="258"/>
      <c r="O510" s="258"/>
      <c r="P510" s="258"/>
      <c r="Q510" s="258"/>
      <c r="R510" s="258"/>
      <c r="S510" s="258"/>
      <c r="T510" s="258"/>
      <c r="U510" s="258"/>
      <c r="V510" s="258"/>
    </row>
    <row r="511" spans="7:22" ht="15.75" customHeight="1">
      <c r="G511" s="258"/>
      <c r="H511" s="258"/>
      <c r="I511" s="258"/>
      <c r="J511" s="258"/>
      <c r="K511" s="258"/>
      <c r="L511" s="258"/>
      <c r="M511" s="258"/>
      <c r="N511" s="258"/>
      <c r="O511" s="258"/>
      <c r="P511" s="258"/>
      <c r="Q511" s="258"/>
      <c r="R511" s="258"/>
      <c r="S511" s="258"/>
      <c r="T511" s="258"/>
      <c r="U511" s="258"/>
      <c r="V511" s="258"/>
    </row>
    <row r="512" spans="7:22" ht="15.75" customHeight="1">
      <c r="G512" s="258"/>
      <c r="H512" s="258"/>
      <c r="I512" s="258"/>
      <c r="J512" s="258"/>
      <c r="K512" s="258"/>
      <c r="L512" s="258"/>
      <c r="M512" s="258"/>
      <c r="N512" s="258"/>
      <c r="O512" s="258"/>
      <c r="P512" s="258"/>
      <c r="Q512" s="258"/>
      <c r="R512" s="258"/>
      <c r="S512" s="258"/>
      <c r="T512" s="258"/>
      <c r="U512" s="258"/>
      <c r="V512" s="258"/>
    </row>
    <row r="513" spans="7:22" ht="15.75" customHeight="1">
      <c r="G513" s="258"/>
      <c r="H513" s="258"/>
      <c r="I513" s="258"/>
      <c r="J513" s="258"/>
      <c r="K513" s="258"/>
      <c r="L513" s="258"/>
      <c r="M513" s="258"/>
      <c r="N513" s="258"/>
      <c r="O513" s="258"/>
      <c r="P513" s="258"/>
      <c r="Q513" s="258"/>
      <c r="R513" s="258"/>
      <c r="S513" s="258"/>
      <c r="T513" s="258"/>
      <c r="U513" s="258"/>
      <c r="V513" s="258"/>
    </row>
    <row r="514" spans="7:22" ht="15.75" customHeight="1">
      <c r="G514" s="258"/>
      <c r="H514" s="258"/>
      <c r="I514" s="258"/>
      <c r="J514" s="258"/>
      <c r="K514" s="258"/>
      <c r="L514" s="258"/>
      <c r="M514" s="258"/>
      <c r="N514" s="258"/>
      <c r="O514" s="258"/>
      <c r="P514" s="258"/>
      <c r="Q514" s="258"/>
      <c r="R514" s="258"/>
      <c r="S514" s="258"/>
      <c r="T514" s="258"/>
      <c r="U514" s="258"/>
      <c r="V514" s="258"/>
    </row>
    <row r="515" spans="7:22" ht="15.75" customHeight="1">
      <c r="G515" s="258"/>
      <c r="H515" s="258"/>
      <c r="I515" s="258"/>
      <c r="J515" s="258"/>
      <c r="K515" s="258"/>
      <c r="L515" s="258"/>
      <c r="M515" s="258"/>
      <c r="N515" s="258"/>
      <c r="O515" s="258"/>
      <c r="P515" s="258"/>
      <c r="Q515" s="258"/>
      <c r="R515" s="258"/>
      <c r="S515" s="258"/>
      <c r="T515" s="258"/>
      <c r="U515" s="258"/>
      <c r="V515" s="258"/>
    </row>
    <row r="516" spans="7:22" ht="15.75" customHeight="1">
      <c r="G516" s="258"/>
      <c r="H516" s="258"/>
      <c r="I516" s="258"/>
      <c r="J516" s="258"/>
      <c r="K516" s="258"/>
      <c r="L516" s="258"/>
      <c r="M516" s="258"/>
      <c r="N516" s="258"/>
      <c r="O516" s="258"/>
      <c r="P516" s="258"/>
      <c r="Q516" s="258"/>
      <c r="R516" s="258"/>
      <c r="S516" s="258"/>
      <c r="T516" s="258"/>
      <c r="U516" s="258"/>
      <c r="V516" s="258"/>
    </row>
    <row r="517" spans="7:22" ht="15.75" customHeight="1">
      <c r="G517" s="258"/>
      <c r="H517" s="258"/>
      <c r="I517" s="258"/>
      <c r="J517" s="258"/>
      <c r="K517" s="258"/>
      <c r="L517" s="258"/>
      <c r="M517" s="258"/>
      <c r="N517" s="258"/>
      <c r="O517" s="258"/>
      <c r="P517" s="258"/>
      <c r="Q517" s="258"/>
      <c r="R517" s="258"/>
      <c r="S517" s="258"/>
      <c r="T517" s="258"/>
      <c r="U517" s="258"/>
      <c r="V517" s="258"/>
    </row>
    <row r="518" spans="7:22" ht="15.75" customHeight="1">
      <c r="G518" s="258"/>
      <c r="H518" s="258"/>
      <c r="I518" s="258"/>
      <c r="J518" s="258"/>
      <c r="K518" s="258"/>
      <c r="L518" s="258"/>
      <c r="M518" s="258"/>
      <c r="N518" s="258"/>
      <c r="O518" s="258"/>
      <c r="P518" s="258"/>
      <c r="Q518" s="258"/>
      <c r="R518" s="258"/>
      <c r="S518" s="258"/>
      <c r="T518" s="258"/>
      <c r="U518" s="258"/>
      <c r="V518" s="258"/>
    </row>
    <row r="519" spans="7:22" ht="15.75" customHeight="1">
      <c r="G519" s="258"/>
      <c r="H519" s="258"/>
      <c r="I519" s="258"/>
      <c r="J519" s="258"/>
      <c r="K519" s="258"/>
      <c r="L519" s="258"/>
      <c r="M519" s="258"/>
      <c r="N519" s="258"/>
      <c r="O519" s="258"/>
      <c r="P519" s="258"/>
      <c r="Q519" s="258"/>
      <c r="R519" s="258"/>
      <c r="S519" s="258"/>
      <c r="T519" s="258"/>
      <c r="U519" s="258"/>
      <c r="V519" s="258"/>
    </row>
    <row r="520" spans="7:22" ht="15.75" customHeight="1">
      <c r="G520" s="258"/>
      <c r="H520" s="258"/>
      <c r="I520" s="258"/>
      <c r="J520" s="258"/>
      <c r="K520" s="258"/>
      <c r="L520" s="258"/>
      <c r="M520" s="258"/>
      <c r="N520" s="258"/>
      <c r="O520" s="258"/>
      <c r="P520" s="258"/>
      <c r="Q520" s="258"/>
      <c r="R520" s="258"/>
      <c r="S520" s="258"/>
      <c r="T520" s="258"/>
      <c r="U520" s="258"/>
      <c r="V520" s="258"/>
    </row>
    <row r="521" spans="7:22" ht="15.75" customHeight="1">
      <c r="G521" s="258"/>
      <c r="H521" s="258"/>
      <c r="I521" s="258"/>
      <c r="J521" s="258"/>
      <c r="K521" s="258"/>
      <c r="L521" s="258"/>
      <c r="M521" s="258"/>
      <c r="N521" s="258"/>
      <c r="O521" s="258"/>
      <c r="P521" s="258"/>
      <c r="Q521" s="258"/>
      <c r="R521" s="258"/>
      <c r="S521" s="258"/>
      <c r="T521" s="258"/>
      <c r="U521" s="258"/>
      <c r="V521" s="258"/>
    </row>
    <row r="522" spans="7:22" ht="15.75" customHeight="1">
      <c r="G522" s="258"/>
      <c r="H522" s="258"/>
      <c r="I522" s="258"/>
      <c r="J522" s="258"/>
      <c r="K522" s="258"/>
      <c r="L522" s="258"/>
      <c r="M522" s="258"/>
      <c r="N522" s="258"/>
      <c r="O522" s="258"/>
      <c r="P522" s="258"/>
      <c r="Q522" s="258"/>
      <c r="R522" s="258"/>
      <c r="S522" s="258"/>
      <c r="T522" s="258"/>
      <c r="U522" s="258"/>
      <c r="V522" s="258"/>
    </row>
    <row r="523" spans="7:22" ht="15.75" customHeight="1">
      <c r="G523" s="258"/>
      <c r="H523" s="258"/>
      <c r="I523" s="258"/>
      <c r="J523" s="258"/>
      <c r="K523" s="258"/>
      <c r="L523" s="258"/>
      <c r="M523" s="258"/>
      <c r="N523" s="258"/>
      <c r="O523" s="258"/>
      <c r="P523" s="258"/>
      <c r="Q523" s="258"/>
      <c r="R523" s="258"/>
      <c r="S523" s="258"/>
      <c r="T523" s="258"/>
      <c r="U523" s="258"/>
      <c r="V523" s="258"/>
    </row>
    <row r="524" spans="7:22" ht="15.75" customHeight="1">
      <c r="G524" s="258"/>
      <c r="H524" s="258"/>
      <c r="I524" s="258"/>
      <c r="J524" s="258"/>
      <c r="K524" s="258"/>
      <c r="L524" s="258"/>
      <c r="M524" s="258"/>
      <c r="N524" s="258"/>
      <c r="O524" s="258"/>
      <c r="P524" s="258"/>
      <c r="Q524" s="258"/>
      <c r="R524" s="258"/>
      <c r="S524" s="258"/>
      <c r="T524" s="258"/>
      <c r="U524" s="258"/>
      <c r="V524" s="258"/>
    </row>
    <row r="525" spans="7:22" ht="15.75" customHeight="1">
      <c r="G525" s="258"/>
      <c r="H525" s="258"/>
      <c r="I525" s="258"/>
      <c r="J525" s="258"/>
      <c r="K525" s="258"/>
      <c r="L525" s="258"/>
      <c r="M525" s="258"/>
      <c r="N525" s="258"/>
      <c r="O525" s="258"/>
      <c r="P525" s="258"/>
      <c r="Q525" s="258"/>
      <c r="R525" s="258"/>
      <c r="S525" s="258"/>
      <c r="T525" s="258"/>
      <c r="U525" s="258"/>
      <c r="V525" s="258"/>
    </row>
    <row r="526" spans="7:22" ht="15.75" customHeight="1">
      <c r="G526" s="258"/>
      <c r="H526" s="258"/>
      <c r="I526" s="258"/>
      <c r="J526" s="258"/>
      <c r="K526" s="258"/>
      <c r="L526" s="258"/>
      <c r="M526" s="258"/>
      <c r="N526" s="258"/>
      <c r="O526" s="258"/>
      <c r="P526" s="258"/>
      <c r="Q526" s="258"/>
      <c r="R526" s="258"/>
      <c r="S526" s="258"/>
      <c r="T526" s="258"/>
      <c r="U526" s="258"/>
      <c r="V526" s="258"/>
    </row>
    <row r="527" spans="7:22" ht="15.75" customHeight="1">
      <c r="G527" s="258"/>
      <c r="H527" s="258"/>
      <c r="I527" s="258"/>
      <c r="J527" s="258"/>
      <c r="K527" s="258"/>
      <c r="L527" s="258"/>
      <c r="M527" s="258"/>
      <c r="N527" s="258"/>
      <c r="O527" s="258"/>
      <c r="P527" s="258"/>
      <c r="Q527" s="258"/>
      <c r="R527" s="258"/>
      <c r="S527" s="258"/>
      <c r="T527" s="258"/>
      <c r="U527" s="258"/>
      <c r="V527" s="258"/>
    </row>
    <row r="528" spans="7:22" ht="15.75" customHeight="1">
      <c r="G528" s="258"/>
      <c r="H528" s="258"/>
      <c r="I528" s="258"/>
      <c r="J528" s="258"/>
      <c r="K528" s="258"/>
      <c r="L528" s="258"/>
      <c r="M528" s="258"/>
      <c r="N528" s="258"/>
      <c r="O528" s="258"/>
      <c r="P528" s="258"/>
      <c r="Q528" s="258"/>
      <c r="R528" s="258"/>
      <c r="S528" s="258"/>
      <c r="T528" s="258"/>
      <c r="U528" s="258"/>
      <c r="V528" s="258"/>
    </row>
    <row r="529" spans="7:22" ht="15.75" customHeight="1">
      <c r="G529" s="258"/>
      <c r="H529" s="258"/>
      <c r="I529" s="258"/>
      <c r="J529" s="258"/>
      <c r="K529" s="258"/>
      <c r="L529" s="258"/>
      <c r="M529" s="258"/>
      <c r="N529" s="258"/>
      <c r="O529" s="258"/>
      <c r="P529" s="258"/>
      <c r="Q529" s="258"/>
      <c r="R529" s="258"/>
      <c r="S529" s="258"/>
      <c r="T529" s="258"/>
      <c r="U529" s="258"/>
      <c r="V529" s="258"/>
    </row>
    <row r="530" spans="7:22" ht="15.75" customHeight="1">
      <c r="G530" s="258"/>
      <c r="H530" s="258"/>
      <c r="I530" s="258"/>
      <c r="J530" s="258"/>
      <c r="K530" s="258"/>
      <c r="L530" s="258"/>
      <c r="M530" s="258"/>
      <c r="N530" s="258"/>
      <c r="O530" s="258"/>
      <c r="P530" s="258"/>
      <c r="Q530" s="258"/>
      <c r="R530" s="258"/>
      <c r="S530" s="258"/>
      <c r="T530" s="258"/>
      <c r="U530" s="258"/>
      <c r="V530" s="258"/>
    </row>
    <row r="531" spans="7:22" ht="15.75" customHeight="1">
      <c r="G531" s="258"/>
      <c r="H531" s="258"/>
      <c r="I531" s="258"/>
      <c r="J531" s="258"/>
      <c r="K531" s="258"/>
      <c r="L531" s="258"/>
      <c r="M531" s="258"/>
      <c r="N531" s="258"/>
      <c r="O531" s="258"/>
      <c r="P531" s="258"/>
      <c r="Q531" s="258"/>
      <c r="R531" s="258"/>
      <c r="S531" s="258"/>
      <c r="T531" s="258"/>
      <c r="U531" s="258"/>
      <c r="V531" s="258"/>
    </row>
    <row r="532" spans="7:22" ht="15.75" customHeight="1">
      <c r="G532" s="258"/>
      <c r="H532" s="258"/>
      <c r="I532" s="258"/>
      <c r="J532" s="258"/>
      <c r="K532" s="258"/>
      <c r="L532" s="258"/>
      <c r="M532" s="258"/>
      <c r="N532" s="258"/>
      <c r="O532" s="258"/>
      <c r="P532" s="258"/>
      <c r="Q532" s="258"/>
      <c r="R532" s="258"/>
      <c r="S532" s="258"/>
      <c r="T532" s="258"/>
      <c r="U532" s="258"/>
      <c r="V532" s="258"/>
    </row>
    <row r="533" spans="7:22" ht="15.75" customHeight="1">
      <c r="G533" s="258"/>
      <c r="H533" s="258"/>
      <c r="I533" s="258"/>
      <c r="J533" s="258"/>
      <c r="K533" s="258"/>
      <c r="L533" s="258"/>
      <c r="M533" s="258"/>
      <c r="N533" s="258"/>
      <c r="O533" s="258"/>
      <c r="P533" s="258"/>
      <c r="Q533" s="258"/>
      <c r="R533" s="258"/>
      <c r="S533" s="258"/>
      <c r="T533" s="258"/>
      <c r="U533" s="258"/>
      <c r="V533" s="258"/>
    </row>
    <row r="534" spans="7:22" ht="15.75" customHeight="1">
      <c r="G534" s="258"/>
      <c r="H534" s="258"/>
      <c r="I534" s="258"/>
      <c r="J534" s="258"/>
      <c r="K534" s="258"/>
      <c r="L534" s="258"/>
      <c r="M534" s="258"/>
      <c r="N534" s="258"/>
      <c r="O534" s="258"/>
      <c r="P534" s="258"/>
      <c r="Q534" s="258"/>
      <c r="R534" s="258"/>
      <c r="S534" s="258"/>
      <c r="T534" s="258"/>
      <c r="U534" s="258"/>
      <c r="V534" s="258"/>
    </row>
    <row r="535" spans="7:22" ht="15.75" customHeight="1">
      <c r="G535" s="258"/>
      <c r="H535" s="258"/>
      <c r="I535" s="258"/>
      <c r="J535" s="258"/>
      <c r="K535" s="258"/>
      <c r="L535" s="258"/>
      <c r="M535" s="258"/>
      <c r="N535" s="258"/>
      <c r="O535" s="258"/>
      <c r="P535" s="258"/>
      <c r="Q535" s="258"/>
      <c r="R535" s="258"/>
      <c r="S535" s="258"/>
      <c r="T535" s="258"/>
      <c r="U535" s="258"/>
      <c r="V535" s="258"/>
    </row>
    <row r="536" spans="7:22" ht="15.75" customHeight="1">
      <c r="G536" s="258"/>
      <c r="H536" s="258"/>
      <c r="I536" s="258"/>
      <c r="J536" s="258"/>
      <c r="K536" s="258"/>
      <c r="L536" s="258"/>
      <c r="M536" s="258"/>
      <c r="N536" s="258"/>
      <c r="O536" s="258"/>
      <c r="P536" s="258"/>
      <c r="Q536" s="258"/>
      <c r="R536" s="258"/>
      <c r="S536" s="258"/>
      <c r="T536" s="258"/>
      <c r="U536" s="258"/>
      <c r="V536" s="258"/>
    </row>
    <row r="537" spans="7:22" ht="15.75" customHeight="1">
      <c r="G537" s="258"/>
      <c r="H537" s="258"/>
      <c r="I537" s="258"/>
      <c r="J537" s="258"/>
      <c r="K537" s="258"/>
      <c r="L537" s="258"/>
      <c r="M537" s="258"/>
      <c r="N537" s="258"/>
      <c r="O537" s="258"/>
      <c r="P537" s="258"/>
      <c r="Q537" s="258"/>
      <c r="R537" s="258"/>
      <c r="S537" s="258"/>
      <c r="T537" s="258"/>
      <c r="U537" s="258"/>
      <c r="V537" s="258"/>
    </row>
    <row r="538" spans="7:22" ht="15.75" customHeight="1">
      <c r="G538" s="258"/>
      <c r="H538" s="258"/>
      <c r="I538" s="258"/>
      <c r="J538" s="258"/>
      <c r="K538" s="258"/>
      <c r="L538" s="258"/>
      <c r="M538" s="258"/>
      <c r="N538" s="258"/>
      <c r="O538" s="258"/>
      <c r="P538" s="258"/>
      <c r="Q538" s="258"/>
      <c r="R538" s="258"/>
      <c r="S538" s="258"/>
      <c r="T538" s="258"/>
      <c r="U538" s="258"/>
      <c r="V538" s="258"/>
    </row>
    <row r="539" spans="7:22" ht="15.75" customHeight="1">
      <c r="G539" s="258"/>
      <c r="H539" s="258"/>
      <c r="I539" s="258"/>
      <c r="J539" s="258"/>
      <c r="K539" s="258"/>
      <c r="L539" s="258"/>
      <c r="M539" s="258"/>
      <c r="N539" s="258"/>
      <c r="O539" s="258"/>
      <c r="P539" s="258"/>
      <c r="Q539" s="258"/>
      <c r="R539" s="258"/>
      <c r="S539" s="258"/>
      <c r="T539" s="258"/>
      <c r="U539" s="258"/>
      <c r="V539" s="258"/>
    </row>
    <row r="540" spans="7:22" ht="15.75" customHeight="1">
      <c r="G540" s="258"/>
      <c r="H540" s="258"/>
      <c r="I540" s="258"/>
      <c r="J540" s="258"/>
      <c r="K540" s="258"/>
      <c r="L540" s="258"/>
      <c r="M540" s="258"/>
      <c r="N540" s="258"/>
      <c r="O540" s="258"/>
      <c r="P540" s="258"/>
      <c r="Q540" s="258"/>
      <c r="R540" s="258"/>
      <c r="S540" s="258"/>
      <c r="T540" s="258"/>
      <c r="U540" s="258"/>
      <c r="V540" s="258"/>
    </row>
    <row r="541" spans="7:22" ht="15.75" customHeight="1">
      <c r="G541" s="258"/>
      <c r="H541" s="258"/>
      <c r="I541" s="258"/>
      <c r="J541" s="258"/>
      <c r="K541" s="258"/>
      <c r="L541" s="258"/>
      <c r="M541" s="258"/>
      <c r="N541" s="258"/>
      <c r="O541" s="258"/>
      <c r="P541" s="258"/>
      <c r="Q541" s="258"/>
      <c r="R541" s="258"/>
      <c r="S541" s="258"/>
      <c r="T541" s="258"/>
      <c r="U541" s="258"/>
      <c r="V541" s="258"/>
    </row>
    <row r="542" spans="7:22" ht="15.75" customHeight="1">
      <c r="G542" s="258"/>
      <c r="H542" s="258"/>
      <c r="I542" s="258"/>
      <c r="J542" s="258"/>
      <c r="K542" s="258"/>
      <c r="L542" s="258"/>
      <c r="M542" s="258"/>
      <c r="N542" s="258"/>
      <c r="O542" s="258"/>
      <c r="P542" s="258"/>
      <c r="Q542" s="258"/>
      <c r="R542" s="258"/>
      <c r="S542" s="258"/>
      <c r="T542" s="258"/>
      <c r="U542" s="258"/>
      <c r="V542" s="258"/>
    </row>
    <row r="543" spans="7:22" ht="15.75" customHeight="1">
      <c r="G543" s="258"/>
      <c r="H543" s="258"/>
      <c r="I543" s="258"/>
      <c r="J543" s="258"/>
      <c r="K543" s="258"/>
      <c r="L543" s="258"/>
      <c r="M543" s="258"/>
      <c r="N543" s="258"/>
      <c r="O543" s="258"/>
      <c r="P543" s="258"/>
      <c r="Q543" s="258"/>
      <c r="R543" s="258"/>
      <c r="S543" s="258"/>
      <c r="T543" s="258"/>
      <c r="U543" s="258"/>
      <c r="V543" s="258"/>
    </row>
    <row r="544" spans="7:22" ht="15.75" customHeight="1">
      <c r="G544" s="258"/>
      <c r="H544" s="258"/>
      <c r="I544" s="258"/>
      <c r="J544" s="258"/>
      <c r="K544" s="258"/>
      <c r="L544" s="258"/>
      <c r="M544" s="258"/>
      <c r="N544" s="258"/>
      <c r="O544" s="258"/>
      <c r="P544" s="258"/>
      <c r="Q544" s="258"/>
      <c r="R544" s="258"/>
      <c r="S544" s="258"/>
      <c r="T544" s="258"/>
      <c r="U544" s="258"/>
      <c r="V544" s="258"/>
    </row>
    <row r="545" spans="7:22" ht="15.75" customHeight="1">
      <c r="G545" s="258"/>
      <c r="H545" s="258"/>
      <c r="I545" s="258"/>
      <c r="J545" s="258"/>
      <c r="K545" s="258"/>
      <c r="L545" s="258"/>
      <c r="M545" s="258"/>
      <c r="N545" s="258"/>
      <c r="O545" s="258"/>
      <c r="P545" s="258"/>
      <c r="Q545" s="258"/>
      <c r="R545" s="258"/>
      <c r="S545" s="258"/>
      <c r="T545" s="258"/>
      <c r="U545" s="258"/>
      <c r="V545" s="258"/>
    </row>
    <row r="546" spans="7:22" ht="15.75" customHeight="1">
      <c r="G546" s="258"/>
      <c r="H546" s="258"/>
      <c r="I546" s="258"/>
      <c r="J546" s="258"/>
      <c r="K546" s="258"/>
      <c r="L546" s="258"/>
      <c r="M546" s="258"/>
      <c r="N546" s="258"/>
      <c r="O546" s="258"/>
      <c r="P546" s="258"/>
      <c r="Q546" s="258"/>
      <c r="R546" s="258"/>
      <c r="S546" s="258"/>
      <c r="T546" s="258"/>
      <c r="U546" s="258"/>
      <c r="V546" s="258"/>
    </row>
    <row r="547" spans="7:22" ht="15.75" customHeight="1">
      <c r="G547" s="258"/>
      <c r="H547" s="258"/>
      <c r="I547" s="258"/>
      <c r="J547" s="258"/>
      <c r="K547" s="258"/>
      <c r="L547" s="258"/>
      <c r="M547" s="258"/>
      <c r="N547" s="258"/>
      <c r="O547" s="258"/>
      <c r="P547" s="258"/>
      <c r="Q547" s="258"/>
      <c r="R547" s="258"/>
      <c r="S547" s="258"/>
      <c r="T547" s="258"/>
      <c r="U547" s="258"/>
      <c r="V547" s="258"/>
    </row>
    <row r="548" spans="7:22" ht="15.75" customHeight="1">
      <c r="G548" s="258"/>
      <c r="H548" s="258"/>
      <c r="I548" s="258"/>
      <c r="J548" s="258"/>
      <c r="K548" s="258"/>
      <c r="L548" s="258"/>
      <c r="M548" s="258"/>
      <c r="N548" s="258"/>
      <c r="O548" s="258"/>
      <c r="P548" s="258"/>
      <c r="Q548" s="258"/>
      <c r="R548" s="258"/>
      <c r="S548" s="258"/>
      <c r="T548" s="258"/>
      <c r="U548" s="258"/>
      <c r="V548" s="258"/>
    </row>
    <row r="549" spans="7:22" ht="15.75" customHeight="1">
      <c r="G549" s="258"/>
      <c r="H549" s="258"/>
      <c r="I549" s="258"/>
      <c r="J549" s="258"/>
      <c r="K549" s="258"/>
      <c r="L549" s="258"/>
      <c r="M549" s="258"/>
      <c r="N549" s="258"/>
      <c r="O549" s="258"/>
      <c r="P549" s="258"/>
      <c r="Q549" s="258"/>
      <c r="R549" s="258"/>
      <c r="S549" s="258"/>
      <c r="T549" s="258"/>
      <c r="U549" s="258"/>
      <c r="V549" s="258"/>
    </row>
    <row r="550" spans="7:22" ht="15.75" customHeight="1">
      <c r="G550" s="258"/>
      <c r="H550" s="258"/>
      <c r="I550" s="258"/>
      <c r="J550" s="258"/>
      <c r="K550" s="258"/>
      <c r="L550" s="258"/>
      <c r="M550" s="258"/>
      <c r="N550" s="258"/>
      <c r="O550" s="258"/>
      <c r="P550" s="258"/>
      <c r="Q550" s="258"/>
      <c r="R550" s="258"/>
      <c r="S550" s="258"/>
      <c r="T550" s="258"/>
      <c r="U550" s="258"/>
      <c r="V550" s="258"/>
    </row>
    <row r="551" spans="7:22" ht="15.75" customHeight="1">
      <c r="G551" s="258"/>
      <c r="H551" s="258"/>
      <c r="I551" s="258"/>
      <c r="J551" s="258"/>
      <c r="K551" s="258"/>
      <c r="L551" s="258"/>
      <c r="M551" s="258"/>
      <c r="N551" s="258"/>
      <c r="O551" s="258"/>
      <c r="P551" s="258"/>
      <c r="Q551" s="258"/>
      <c r="R551" s="258"/>
      <c r="S551" s="258"/>
      <c r="T551" s="258"/>
      <c r="U551" s="258"/>
      <c r="V551" s="258"/>
    </row>
    <row r="552" spans="7:22" ht="15.75" customHeight="1">
      <c r="G552" s="258"/>
      <c r="H552" s="258"/>
      <c r="I552" s="258"/>
      <c r="J552" s="258"/>
      <c r="K552" s="258"/>
      <c r="L552" s="258"/>
      <c r="M552" s="258"/>
      <c r="N552" s="258"/>
      <c r="O552" s="258"/>
      <c r="P552" s="258"/>
      <c r="Q552" s="258"/>
      <c r="R552" s="258"/>
      <c r="S552" s="258"/>
      <c r="T552" s="258"/>
      <c r="U552" s="258"/>
      <c r="V552" s="258"/>
    </row>
    <row r="553" spans="7:22" ht="15.75" customHeight="1">
      <c r="G553" s="258"/>
      <c r="H553" s="258"/>
      <c r="I553" s="258"/>
      <c r="J553" s="258"/>
      <c r="K553" s="258"/>
      <c r="L553" s="258"/>
      <c r="M553" s="258"/>
      <c r="N553" s="258"/>
      <c r="O553" s="258"/>
      <c r="P553" s="258"/>
      <c r="Q553" s="258"/>
      <c r="R553" s="258"/>
      <c r="S553" s="258"/>
      <c r="T553" s="258"/>
      <c r="U553" s="258"/>
      <c r="V553" s="258"/>
    </row>
    <row r="554" spans="7:22" ht="15.75" customHeight="1">
      <c r="G554" s="258"/>
      <c r="H554" s="258"/>
      <c r="I554" s="258"/>
      <c r="J554" s="258"/>
      <c r="K554" s="258"/>
      <c r="L554" s="258"/>
      <c r="M554" s="258"/>
      <c r="N554" s="258"/>
      <c r="O554" s="258"/>
      <c r="P554" s="258"/>
      <c r="Q554" s="258"/>
      <c r="R554" s="258"/>
      <c r="S554" s="258"/>
      <c r="T554" s="258"/>
      <c r="U554" s="258"/>
      <c r="V554" s="258"/>
    </row>
    <row r="555" spans="7:22" ht="15.75" customHeight="1">
      <c r="G555" s="258"/>
      <c r="H555" s="258"/>
      <c r="I555" s="258"/>
      <c r="J555" s="258"/>
      <c r="K555" s="258"/>
      <c r="L555" s="258"/>
      <c r="M555" s="258"/>
      <c r="N555" s="258"/>
      <c r="O555" s="258"/>
      <c r="P555" s="258"/>
      <c r="Q555" s="258"/>
      <c r="R555" s="258"/>
      <c r="S555" s="258"/>
      <c r="T555" s="258"/>
      <c r="U555" s="258"/>
      <c r="V555" s="258"/>
    </row>
    <row r="556" spans="7:22" ht="15.75" customHeight="1">
      <c r="G556" s="258"/>
      <c r="H556" s="258"/>
      <c r="I556" s="258"/>
      <c r="J556" s="258"/>
      <c r="K556" s="258"/>
      <c r="L556" s="258"/>
      <c r="M556" s="258"/>
      <c r="N556" s="258"/>
      <c r="O556" s="258"/>
      <c r="P556" s="258"/>
      <c r="Q556" s="258"/>
      <c r="R556" s="258"/>
      <c r="S556" s="258"/>
      <c r="T556" s="258"/>
      <c r="U556" s="258"/>
      <c r="V556" s="258"/>
    </row>
    <row r="557" spans="7:22" ht="15.75" customHeight="1">
      <c r="G557" s="258"/>
      <c r="H557" s="258"/>
      <c r="I557" s="258"/>
      <c r="J557" s="258"/>
      <c r="K557" s="258"/>
      <c r="L557" s="258"/>
      <c r="M557" s="258"/>
      <c r="N557" s="258"/>
      <c r="O557" s="258"/>
      <c r="P557" s="258"/>
      <c r="Q557" s="258"/>
      <c r="R557" s="258"/>
      <c r="S557" s="258"/>
      <c r="T557" s="258"/>
      <c r="U557" s="258"/>
      <c r="V557" s="258"/>
    </row>
    <row r="558" spans="7:22" ht="15.75" customHeight="1">
      <c r="G558" s="258"/>
      <c r="H558" s="258"/>
      <c r="I558" s="258"/>
      <c r="J558" s="258"/>
      <c r="K558" s="258"/>
      <c r="L558" s="258"/>
      <c r="M558" s="258"/>
      <c r="N558" s="258"/>
      <c r="O558" s="258"/>
      <c r="P558" s="258"/>
      <c r="Q558" s="258"/>
      <c r="R558" s="258"/>
      <c r="S558" s="258"/>
      <c r="T558" s="258"/>
      <c r="U558" s="258"/>
      <c r="V558" s="258"/>
    </row>
    <row r="559" spans="7:22" ht="15.75" customHeight="1">
      <c r="G559" s="258"/>
      <c r="H559" s="258"/>
      <c r="I559" s="258"/>
      <c r="J559" s="258"/>
      <c r="K559" s="258"/>
      <c r="L559" s="258"/>
      <c r="M559" s="258"/>
      <c r="N559" s="258"/>
      <c r="O559" s="258"/>
      <c r="P559" s="258"/>
      <c r="Q559" s="258"/>
      <c r="R559" s="258"/>
      <c r="S559" s="258"/>
      <c r="T559" s="258"/>
      <c r="U559" s="258"/>
      <c r="V559" s="258"/>
    </row>
    <row r="560" spans="7:22" ht="15.75" customHeight="1">
      <c r="G560" s="258"/>
      <c r="H560" s="258"/>
      <c r="I560" s="258"/>
      <c r="J560" s="258"/>
      <c r="K560" s="258"/>
      <c r="L560" s="258"/>
      <c r="M560" s="258"/>
      <c r="N560" s="258"/>
      <c r="O560" s="258"/>
      <c r="P560" s="258"/>
      <c r="Q560" s="258"/>
      <c r="R560" s="258"/>
      <c r="S560" s="258"/>
      <c r="T560" s="258"/>
      <c r="U560" s="258"/>
      <c r="V560" s="258"/>
    </row>
    <row r="561" spans="7:22" ht="15.75" customHeight="1">
      <c r="G561" s="258"/>
      <c r="H561" s="258"/>
      <c r="I561" s="258"/>
      <c r="J561" s="258"/>
      <c r="K561" s="258"/>
      <c r="L561" s="258"/>
      <c r="M561" s="258"/>
      <c r="N561" s="258"/>
      <c r="O561" s="258"/>
      <c r="P561" s="258"/>
      <c r="Q561" s="258"/>
      <c r="R561" s="258"/>
      <c r="S561" s="258"/>
      <c r="T561" s="258"/>
      <c r="U561" s="258"/>
      <c r="V561" s="258"/>
    </row>
    <row r="562" spans="7:22" ht="15.75" customHeight="1">
      <c r="G562" s="258"/>
      <c r="H562" s="258"/>
      <c r="I562" s="258"/>
      <c r="J562" s="258"/>
      <c r="K562" s="258"/>
      <c r="L562" s="258"/>
      <c r="M562" s="258"/>
      <c r="N562" s="258"/>
      <c r="O562" s="258"/>
      <c r="P562" s="258"/>
      <c r="Q562" s="258"/>
      <c r="R562" s="258"/>
      <c r="S562" s="258"/>
      <c r="T562" s="258"/>
      <c r="U562" s="258"/>
      <c r="V562" s="258"/>
    </row>
    <row r="563" spans="7:22" ht="15.75" customHeight="1">
      <c r="G563" s="258"/>
      <c r="H563" s="258"/>
      <c r="I563" s="258"/>
      <c r="J563" s="258"/>
      <c r="K563" s="258"/>
      <c r="L563" s="258"/>
      <c r="M563" s="258"/>
      <c r="N563" s="258"/>
      <c r="O563" s="258"/>
      <c r="P563" s="258"/>
      <c r="Q563" s="258"/>
      <c r="R563" s="258"/>
      <c r="S563" s="258"/>
      <c r="T563" s="258"/>
      <c r="U563" s="258"/>
      <c r="V563" s="258"/>
    </row>
    <row r="564" spans="7:22" ht="15.75" customHeight="1">
      <c r="G564" s="258"/>
      <c r="H564" s="258"/>
      <c r="I564" s="258"/>
      <c r="J564" s="258"/>
      <c r="K564" s="258"/>
      <c r="L564" s="258"/>
      <c r="M564" s="258"/>
      <c r="N564" s="258"/>
      <c r="O564" s="258"/>
      <c r="P564" s="258"/>
      <c r="Q564" s="258"/>
      <c r="R564" s="258"/>
      <c r="S564" s="258"/>
      <c r="T564" s="258"/>
      <c r="U564" s="258"/>
      <c r="V564" s="258"/>
    </row>
    <row r="565" spans="7:22" ht="15.75" customHeight="1">
      <c r="G565" s="258"/>
      <c r="H565" s="258"/>
      <c r="I565" s="258"/>
      <c r="J565" s="258"/>
      <c r="K565" s="258"/>
      <c r="L565" s="258"/>
      <c r="M565" s="258"/>
      <c r="N565" s="258"/>
      <c r="O565" s="258"/>
      <c r="P565" s="258"/>
      <c r="Q565" s="258"/>
      <c r="R565" s="258"/>
      <c r="S565" s="258"/>
      <c r="T565" s="258"/>
      <c r="U565" s="258"/>
      <c r="V565" s="258"/>
    </row>
    <row r="566" spans="7:22" ht="15.75" customHeight="1">
      <c r="G566" s="258"/>
      <c r="H566" s="258"/>
      <c r="I566" s="258"/>
      <c r="J566" s="258"/>
      <c r="K566" s="258"/>
      <c r="L566" s="258"/>
      <c r="M566" s="258"/>
      <c r="N566" s="258"/>
      <c r="O566" s="258"/>
      <c r="P566" s="258"/>
      <c r="Q566" s="258"/>
      <c r="R566" s="258"/>
      <c r="S566" s="258"/>
      <c r="T566" s="258"/>
      <c r="U566" s="258"/>
      <c r="V566" s="258"/>
    </row>
    <row r="567" spans="7:22" ht="15.75" customHeight="1">
      <c r="G567" s="258"/>
      <c r="H567" s="258"/>
      <c r="I567" s="258"/>
      <c r="J567" s="258"/>
      <c r="K567" s="258"/>
      <c r="L567" s="258"/>
      <c r="M567" s="258"/>
      <c r="N567" s="258"/>
      <c r="O567" s="258"/>
      <c r="P567" s="258"/>
      <c r="Q567" s="258"/>
      <c r="R567" s="258"/>
      <c r="S567" s="258"/>
      <c r="T567" s="258"/>
      <c r="U567" s="258"/>
      <c r="V567" s="258"/>
    </row>
    <row r="568" spans="7:22" ht="15.75" customHeight="1">
      <c r="G568" s="258"/>
      <c r="H568" s="258"/>
      <c r="I568" s="258"/>
      <c r="J568" s="258"/>
      <c r="K568" s="258"/>
      <c r="L568" s="258"/>
      <c r="M568" s="258"/>
      <c r="N568" s="258"/>
      <c r="O568" s="258"/>
      <c r="P568" s="258"/>
      <c r="Q568" s="258"/>
      <c r="R568" s="258"/>
      <c r="S568" s="258"/>
      <c r="T568" s="258"/>
      <c r="U568" s="258"/>
      <c r="V568" s="258"/>
    </row>
    <row r="569" spans="7:22" ht="15.75" customHeight="1">
      <c r="G569" s="258"/>
      <c r="H569" s="258"/>
      <c r="I569" s="258"/>
      <c r="J569" s="258"/>
      <c r="K569" s="258"/>
      <c r="L569" s="258"/>
      <c r="M569" s="258"/>
      <c r="N569" s="258"/>
      <c r="O569" s="258"/>
      <c r="P569" s="258"/>
      <c r="Q569" s="258"/>
      <c r="R569" s="258"/>
      <c r="S569" s="258"/>
      <c r="T569" s="258"/>
      <c r="U569" s="258"/>
      <c r="V569" s="258"/>
    </row>
    <row r="570" spans="7:22" ht="15.75" customHeight="1">
      <c r="G570" s="258"/>
      <c r="H570" s="258"/>
      <c r="I570" s="258"/>
      <c r="J570" s="258"/>
      <c r="K570" s="258"/>
      <c r="L570" s="258"/>
      <c r="M570" s="258"/>
      <c r="N570" s="258"/>
      <c r="O570" s="258"/>
      <c r="P570" s="258"/>
      <c r="Q570" s="258"/>
      <c r="R570" s="258"/>
      <c r="S570" s="258"/>
      <c r="T570" s="258"/>
      <c r="U570" s="258"/>
      <c r="V570" s="258"/>
    </row>
    <row r="571" spans="7:22" ht="15.75" customHeight="1">
      <c r="G571" s="258"/>
      <c r="H571" s="258"/>
      <c r="I571" s="258"/>
      <c r="J571" s="258"/>
      <c r="K571" s="258"/>
      <c r="L571" s="258"/>
      <c r="M571" s="258"/>
      <c r="N571" s="258"/>
      <c r="O571" s="258"/>
      <c r="P571" s="258"/>
      <c r="Q571" s="258"/>
      <c r="R571" s="258"/>
      <c r="S571" s="258"/>
      <c r="T571" s="258"/>
      <c r="U571" s="258"/>
      <c r="V571" s="258"/>
    </row>
    <row r="572" spans="7:22" ht="15.75" customHeight="1">
      <c r="G572" s="258"/>
      <c r="H572" s="258"/>
      <c r="I572" s="258"/>
      <c r="J572" s="258"/>
      <c r="K572" s="258"/>
      <c r="L572" s="258"/>
      <c r="M572" s="258"/>
      <c r="N572" s="258"/>
      <c r="O572" s="258"/>
      <c r="P572" s="258"/>
      <c r="Q572" s="258"/>
      <c r="R572" s="258"/>
      <c r="S572" s="258"/>
      <c r="T572" s="258"/>
      <c r="U572" s="258"/>
      <c r="V572" s="258"/>
    </row>
    <row r="573" spans="7:22" ht="15.75" customHeight="1">
      <c r="G573" s="258"/>
      <c r="H573" s="258"/>
      <c r="I573" s="258"/>
      <c r="J573" s="258"/>
      <c r="K573" s="258"/>
      <c r="L573" s="258"/>
      <c r="M573" s="258"/>
      <c r="N573" s="258"/>
      <c r="O573" s="258"/>
      <c r="P573" s="258"/>
      <c r="Q573" s="258"/>
      <c r="R573" s="258"/>
      <c r="S573" s="258"/>
      <c r="T573" s="258"/>
      <c r="U573" s="258"/>
      <c r="V573" s="258"/>
    </row>
    <row r="574" spans="7:22" ht="15.75" customHeight="1">
      <c r="G574" s="258"/>
      <c r="H574" s="258"/>
      <c r="I574" s="258"/>
      <c r="J574" s="258"/>
      <c r="K574" s="258"/>
      <c r="L574" s="258"/>
      <c r="M574" s="258"/>
      <c r="N574" s="258"/>
      <c r="O574" s="258"/>
      <c r="P574" s="258"/>
      <c r="Q574" s="258"/>
      <c r="R574" s="258"/>
      <c r="S574" s="258"/>
      <c r="T574" s="258"/>
      <c r="U574" s="258"/>
      <c r="V574" s="258"/>
    </row>
    <row r="575" spans="7:22" ht="15.75" customHeight="1">
      <c r="G575" s="258"/>
      <c r="H575" s="258"/>
      <c r="I575" s="258"/>
      <c r="J575" s="258"/>
      <c r="K575" s="258"/>
      <c r="L575" s="258"/>
      <c r="M575" s="258"/>
      <c r="N575" s="258"/>
      <c r="O575" s="258"/>
      <c r="P575" s="258"/>
      <c r="Q575" s="258"/>
      <c r="R575" s="258"/>
      <c r="S575" s="258"/>
      <c r="T575" s="258"/>
      <c r="U575" s="258"/>
      <c r="V575" s="258"/>
    </row>
    <row r="576" spans="7:22" ht="15.75" customHeight="1">
      <c r="G576" s="258"/>
      <c r="H576" s="258"/>
      <c r="I576" s="258"/>
      <c r="J576" s="258"/>
      <c r="K576" s="258"/>
      <c r="L576" s="258"/>
      <c r="M576" s="258"/>
      <c r="N576" s="258"/>
      <c r="O576" s="258"/>
      <c r="P576" s="258"/>
      <c r="Q576" s="258"/>
      <c r="R576" s="258"/>
      <c r="S576" s="258"/>
      <c r="T576" s="258"/>
      <c r="U576" s="258"/>
      <c r="V576" s="258"/>
    </row>
    <row r="577" spans="7:22" ht="15.75" customHeight="1">
      <c r="G577" s="258"/>
      <c r="H577" s="258"/>
      <c r="I577" s="258"/>
      <c r="J577" s="258"/>
      <c r="K577" s="258"/>
      <c r="L577" s="258"/>
      <c r="M577" s="258"/>
      <c r="N577" s="258"/>
      <c r="O577" s="258"/>
      <c r="P577" s="258"/>
      <c r="Q577" s="258"/>
      <c r="R577" s="258"/>
      <c r="S577" s="258"/>
      <c r="T577" s="258"/>
      <c r="U577" s="258"/>
      <c r="V577" s="258"/>
    </row>
    <row r="578" spans="7:22" ht="15.75" customHeight="1">
      <c r="G578" s="258"/>
      <c r="H578" s="258"/>
      <c r="I578" s="258"/>
      <c r="J578" s="258"/>
      <c r="K578" s="258"/>
      <c r="L578" s="258"/>
      <c r="M578" s="258"/>
      <c r="N578" s="258"/>
      <c r="O578" s="258"/>
      <c r="P578" s="258"/>
      <c r="Q578" s="258"/>
      <c r="R578" s="258"/>
      <c r="S578" s="258"/>
      <c r="T578" s="258"/>
      <c r="U578" s="258"/>
      <c r="V578" s="258"/>
    </row>
    <row r="579" spans="7:22" ht="15.75" customHeight="1">
      <c r="G579" s="258"/>
      <c r="H579" s="258"/>
      <c r="I579" s="258"/>
      <c r="J579" s="258"/>
      <c r="K579" s="258"/>
      <c r="L579" s="258"/>
      <c r="M579" s="258"/>
      <c r="N579" s="258"/>
      <c r="O579" s="258"/>
      <c r="P579" s="258"/>
      <c r="Q579" s="258"/>
      <c r="R579" s="258"/>
      <c r="S579" s="258"/>
      <c r="T579" s="258"/>
      <c r="U579" s="258"/>
      <c r="V579" s="258"/>
    </row>
    <row r="580" spans="7:22" ht="15.75" customHeight="1">
      <c r="G580" s="258"/>
      <c r="H580" s="258"/>
      <c r="I580" s="258"/>
      <c r="J580" s="258"/>
      <c r="K580" s="258"/>
      <c r="L580" s="258"/>
      <c r="M580" s="258"/>
      <c r="N580" s="258"/>
      <c r="O580" s="258"/>
      <c r="P580" s="258"/>
      <c r="Q580" s="258"/>
      <c r="R580" s="258"/>
      <c r="S580" s="258"/>
      <c r="T580" s="258"/>
      <c r="U580" s="258"/>
      <c r="V580" s="258"/>
    </row>
    <row r="581" spans="7:22" ht="15.75" customHeight="1">
      <c r="G581" s="258"/>
      <c r="H581" s="258"/>
      <c r="I581" s="258"/>
      <c r="J581" s="258"/>
      <c r="K581" s="258"/>
      <c r="L581" s="258"/>
      <c r="M581" s="258"/>
      <c r="N581" s="258"/>
      <c r="O581" s="258"/>
      <c r="P581" s="258"/>
      <c r="Q581" s="258"/>
      <c r="R581" s="258"/>
      <c r="S581" s="258"/>
      <c r="T581" s="258"/>
      <c r="U581" s="258"/>
      <c r="V581" s="258"/>
    </row>
    <row r="582" spans="7:22" ht="15.75" customHeight="1">
      <c r="G582" s="258"/>
      <c r="H582" s="258"/>
      <c r="I582" s="258"/>
      <c r="J582" s="258"/>
      <c r="K582" s="258"/>
      <c r="L582" s="258"/>
      <c r="M582" s="258"/>
      <c r="N582" s="258"/>
      <c r="O582" s="258"/>
      <c r="P582" s="258"/>
      <c r="Q582" s="258"/>
      <c r="R582" s="258"/>
      <c r="S582" s="258"/>
      <c r="T582" s="258"/>
      <c r="U582" s="258"/>
      <c r="V582" s="258"/>
    </row>
    <row r="583" spans="7:22" ht="15.75" customHeight="1">
      <c r="G583" s="258"/>
      <c r="H583" s="258"/>
      <c r="I583" s="258"/>
      <c r="J583" s="258"/>
      <c r="K583" s="258"/>
      <c r="L583" s="258"/>
      <c r="M583" s="258"/>
      <c r="N583" s="258"/>
      <c r="O583" s="258"/>
      <c r="P583" s="258"/>
      <c r="Q583" s="258"/>
      <c r="R583" s="258"/>
      <c r="S583" s="258"/>
      <c r="T583" s="258"/>
      <c r="U583" s="258"/>
      <c r="V583" s="258"/>
    </row>
    <row r="584" spans="7:22" ht="15.75" customHeight="1">
      <c r="G584" s="258"/>
      <c r="H584" s="258"/>
      <c r="I584" s="258"/>
      <c r="J584" s="258"/>
      <c r="K584" s="258"/>
      <c r="L584" s="258"/>
      <c r="M584" s="258"/>
      <c r="N584" s="258"/>
      <c r="O584" s="258"/>
      <c r="P584" s="258"/>
      <c r="Q584" s="258"/>
      <c r="R584" s="258"/>
      <c r="S584" s="258"/>
      <c r="T584" s="258"/>
      <c r="U584" s="258"/>
      <c r="V584" s="258"/>
    </row>
    <row r="585" spans="7:22" ht="15.75" customHeight="1">
      <c r="G585" s="258"/>
      <c r="H585" s="258"/>
      <c r="I585" s="258"/>
      <c r="J585" s="258"/>
      <c r="K585" s="258"/>
      <c r="L585" s="258"/>
      <c r="M585" s="258"/>
      <c r="N585" s="258"/>
      <c r="O585" s="258"/>
      <c r="P585" s="258"/>
      <c r="Q585" s="258"/>
      <c r="R585" s="258"/>
      <c r="S585" s="258"/>
      <c r="T585" s="258"/>
      <c r="U585" s="258"/>
      <c r="V585" s="258"/>
    </row>
    <row r="586" spans="7:22" ht="15.75" customHeight="1">
      <c r="G586" s="258"/>
      <c r="H586" s="258"/>
      <c r="I586" s="258"/>
      <c r="J586" s="258"/>
      <c r="K586" s="258"/>
      <c r="L586" s="258"/>
      <c r="M586" s="258"/>
      <c r="N586" s="258"/>
      <c r="O586" s="258"/>
      <c r="P586" s="258"/>
      <c r="Q586" s="258"/>
      <c r="R586" s="258"/>
      <c r="S586" s="258"/>
      <c r="T586" s="258"/>
      <c r="U586" s="258"/>
      <c r="V586" s="258"/>
    </row>
    <row r="587" spans="7:22" ht="15.75" customHeight="1">
      <c r="G587" s="258"/>
      <c r="H587" s="258"/>
      <c r="I587" s="258"/>
      <c r="J587" s="258"/>
      <c r="K587" s="258"/>
      <c r="L587" s="258"/>
      <c r="M587" s="258"/>
      <c r="N587" s="258"/>
      <c r="O587" s="258"/>
      <c r="P587" s="258"/>
      <c r="Q587" s="258"/>
      <c r="R587" s="258"/>
      <c r="S587" s="258"/>
      <c r="T587" s="258"/>
      <c r="U587" s="258"/>
      <c r="V587" s="258"/>
    </row>
    <row r="588" spans="7:22" ht="15.75" customHeight="1">
      <c r="G588" s="258"/>
      <c r="H588" s="258"/>
      <c r="I588" s="258"/>
      <c r="J588" s="258"/>
      <c r="K588" s="258"/>
      <c r="L588" s="258"/>
      <c r="M588" s="258"/>
      <c r="N588" s="258"/>
      <c r="O588" s="258"/>
      <c r="P588" s="258"/>
      <c r="Q588" s="258"/>
      <c r="R588" s="258"/>
      <c r="S588" s="258"/>
      <c r="T588" s="258"/>
      <c r="U588" s="258"/>
      <c r="V588" s="258"/>
    </row>
    <row r="589" spans="7:22" ht="15.75" customHeight="1">
      <c r="G589" s="258"/>
      <c r="H589" s="258"/>
      <c r="I589" s="258"/>
      <c r="J589" s="258"/>
      <c r="K589" s="258"/>
      <c r="L589" s="258"/>
      <c r="M589" s="258"/>
      <c r="N589" s="258"/>
      <c r="O589" s="258"/>
      <c r="P589" s="258"/>
      <c r="Q589" s="258"/>
      <c r="R589" s="258"/>
      <c r="S589" s="258"/>
      <c r="T589" s="258"/>
      <c r="U589" s="258"/>
      <c r="V589" s="258"/>
    </row>
    <row r="590" spans="7:22" ht="15.75" customHeight="1">
      <c r="G590" s="258"/>
      <c r="H590" s="258"/>
      <c r="I590" s="258"/>
      <c r="J590" s="258"/>
      <c r="K590" s="258"/>
      <c r="L590" s="258"/>
      <c r="M590" s="258"/>
      <c r="N590" s="258"/>
      <c r="O590" s="258"/>
      <c r="P590" s="258"/>
      <c r="Q590" s="258"/>
      <c r="R590" s="258"/>
      <c r="S590" s="258"/>
      <c r="T590" s="258"/>
      <c r="U590" s="258"/>
      <c r="V590" s="258"/>
    </row>
    <row r="591" spans="7:22" ht="15.75" customHeight="1">
      <c r="G591" s="258"/>
      <c r="H591" s="258"/>
      <c r="I591" s="258"/>
      <c r="J591" s="258"/>
      <c r="K591" s="258"/>
      <c r="L591" s="258"/>
      <c r="M591" s="258"/>
      <c r="N591" s="258"/>
      <c r="O591" s="258"/>
      <c r="P591" s="258"/>
      <c r="Q591" s="258"/>
      <c r="R591" s="258"/>
      <c r="S591" s="258"/>
      <c r="T591" s="258"/>
      <c r="U591" s="258"/>
      <c r="V591" s="258"/>
    </row>
    <row r="592" spans="7:22" ht="15.75" customHeight="1">
      <c r="G592" s="258"/>
      <c r="H592" s="258"/>
      <c r="I592" s="258"/>
      <c r="J592" s="258"/>
      <c r="K592" s="258"/>
      <c r="L592" s="258"/>
      <c r="M592" s="258"/>
      <c r="N592" s="258"/>
      <c r="O592" s="258"/>
      <c r="P592" s="258"/>
      <c r="Q592" s="258"/>
      <c r="R592" s="258"/>
      <c r="S592" s="258"/>
      <c r="T592" s="258"/>
      <c r="U592" s="258"/>
      <c r="V592" s="258"/>
    </row>
    <row r="593" spans="7:22" ht="15.75" customHeight="1">
      <c r="G593" s="258"/>
      <c r="H593" s="258"/>
      <c r="I593" s="258"/>
      <c r="J593" s="258"/>
      <c r="K593" s="258"/>
      <c r="L593" s="258"/>
      <c r="M593" s="258"/>
      <c r="N593" s="258"/>
      <c r="O593" s="258"/>
      <c r="P593" s="258"/>
      <c r="Q593" s="258"/>
      <c r="R593" s="258"/>
      <c r="S593" s="258"/>
      <c r="T593" s="258"/>
      <c r="U593" s="258"/>
      <c r="V593" s="258"/>
    </row>
    <row r="594" spans="7:22" ht="15.75" customHeight="1">
      <c r="G594" s="258"/>
      <c r="H594" s="258"/>
      <c r="I594" s="258"/>
      <c r="J594" s="258"/>
      <c r="K594" s="258"/>
      <c r="L594" s="258"/>
      <c r="M594" s="258"/>
      <c r="N594" s="258"/>
      <c r="O594" s="258"/>
      <c r="P594" s="258"/>
      <c r="Q594" s="258"/>
      <c r="R594" s="258"/>
      <c r="S594" s="258"/>
      <c r="T594" s="258"/>
      <c r="U594" s="258"/>
      <c r="V594" s="258"/>
    </row>
    <row r="595" spans="7:22" ht="15.75" customHeight="1">
      <c r="G595" s="258"/>
      <c r="H595" s="258"/>
      <c r="I595" s="258"/>
      <c r="J595" s="258"/>
      <c r="K595" s="258"/>
      <c r="L595" s="258"/>
      <c r="M595" s="258"/>
      <c r="N595" s="258"/>
      <c r="O595" s="258"/>
      <c r="P595" s="258"/>
      <c r="Q595" s="258"/>
      <c r="R595" s="258"/>
      <c r="S595" s="258"/>
      <c r="T595" s="258"/>
      <c r="U595" s="258"/>
      <c r="V595" s="258"/>
    </row>
    <row r="596" spans="7:22" ht="15.75" customHeight="1">
      <c r="G596" s="258"/>
      <c r="H596" s="258"/>
      <c r="I596" s="258"/>
      <c r="J596" s="258"/>
      <c r="K596" s="258"/>
      <c r="L596" s="258"/>
      <c r="M596" s="258"/>
      <c r="N596" s="258"/>
      <c r="O596" s="258"/>
      <c r="P596" s="258"/>
      <c r="Q596" s="258"/>
      <c r="R596" s="258"/>
      <c r="S596" s="258"/>
      <c r="T596" s="258"/>
      <c r="U596" s="258"/>
      <c r="V596" s="258"/>
    </row>
    <row r="597" spans="7:22" ht="15.75" customHeight="1">
      <c r="G597" s="258"/>
      <c r="H597" s="258"/>
      <c r="I597" s="258"/>
      <c r="J597" s="258"/>
      <c r="K597" s="258"/>
      <c r="L597" s="258"/>
      <c r="M597" s="258"/>
      <c r="N597" s="258"/>
      <c r="O597" s="258"/>
      <c r="P597" s="258"/>
      <c r="Q597" s="258"/>
      <c r="R597" s="258"/>
      <c r="S597" s="258"/>
      <c r="T597" s="258"/>
      <c r="U597" s="258"/>
      <c r="V597" s="258"/>
    </row>
    <row r="598" spans="7:22" ht="15.75" customHeight="1">
      <c r="G598" s="258"/>
      <c r="H598" s="258"/>
      <c r="I598" s="258"/>
      <c r="J598" s="258"/>
      <c r="K598" s="258"/>
      <c r="L598" s="258"/>
      <c r="M598" s="258"/>
      <c r="N598" s="258"/>
      <c r="O598" s="258"/>
      <c r="P598" s="258"/>
      <c r="Q598" s="258"/>
      <c r="R598" s="258"/>
      <c r="S598" s="258"/>
      <c r="T598" s="258"/>
      <c r="U598" s="258"/>
      <c r="V598" s="258"/>
    </row>
    <row r="599" spans="7:22" ht="15.75" customHeight="1">
      <c r="G599" s="258"/>
      <c r="H599" s="258"/>
      <c r="I599" s="258"/>
      <c r="J599" s="258"/>
      <c r="K599" s="258"/>
      <c r="L599" s="258"/>
      <c r="M599" s="258"/>
      <c r="N599" s="258"/>
      <c r="O599" s="258"/>
      <c r="P599" s="258"/>
      <c r="Q599" s="258"/>
      <c r="R599" s="258"/>
      <c r="S599" s="258"/>
      <c r="T599" s="258"/>
      <c r="U599" s="258"/>
      <c r="V599" s="258"/>
    </row>
    <row r="600" spans="7:22" ht="15.75" customHeight="1">
      <c r="G600" s="258"/>
      <c r="H600" s="258"/>
      <c r="I600" s="258"/>
      <c r="J600" s="258"/>
      <c r="K600" s="258"/>
      <c r="L600" s="258"/>
      <c r="M600" s="258"/>
      <c r="N600" s="258"/>
      <c r="O600" s="258"/>
      <c r="P600" s="258"/>
      <c r="Q600" s="258"/>
      <c r="R600" s="258"/>
      <c r="S600" s="258"/>
      <c r="T600" s="258"/>
      <c r="U600" s="258"/>
      <c r="V600" s="258"/>
    </row>
    <row r="601" spans="7:22" ht="15.75" customHeight="1">
      <c r="G601" s="258"/>
      <c r="H601" s="258"/>
      <c r="I601" s="258"/>
      <c r="J601" s="258"/>
      <c r="K601" s="258"/>
      <c r="L601" s="258"/>
      <c r="M601" s="258"/>
      <c r="N601" s="258"/>
      <c r="O601" s="258"/>
      <c r="P601" s="258"/>
      <c r="Q601" s="258"/>
      <c r="R601" s="258"/>
      <c r="S601" s="258"/>
      <c r="T601" s="258"/>
      <c r="U601" s="258"/>
      <c r="V601" s="258"/>
    </row>
    <row r="602" spans="7:22" ht="15.75" customHeight="1">
      <c r="G602" s="258"/>
      <c r="H602" s="258"/>
      <c r="I602" s="258"/>
      <c r="J602" s="258"/>
      <c r="K602" s="258"/>
      <c r="L602" s="258"/>
      <c r="M602" s="258"/>
      <c r="N602" s="258"/>
      <c r="O602" s="258"/>
      <c r="P602" s="258"/>
      <c r="Q602" s="258"/>
      <c r="R602" s="258"/>
      <c r="S602" s="258"/>
      <c r="T602" s="258"/>
      <c r="U602" s="258"/>
      <c r="V602" s="258"/>
    </row>
    <row r="603" spans="7:22" ht="15.75" customHeight="1">
      <c r="G603" s="258"/>
      <c r="H603" s="258"/>
      <c r="I603" s="258"/>
      <c r="J603" s="258"/>
      <c r="K603" s="258"/>
      <c r="L603" s="258"/>
      <c r="M603" s="258"/>
      <c r="N603" s="258"/>
      <c r="O603" s="258"/>
      <c r="P603" s="258"/>
      <c r="Q603" s="258"/>
      <c r="R603" s="258"/>
      <c r="S603" s="258"/>
      <c r="T603" s="258"/>
      <c r="U603" s="258"/>
      <c r="V603" s="258"/>
    </row>
    <row r="604" spans="7:22" ht="15.75" customHeight="1">
      <c r="G604" s="258"/>
      <c r="H604" s="258"/>
      <c r="I604" s="258"/>
      <c r="J604" s="258"/>
      <c r="K604" s="258"/>
      <c r="L604" s="258"/>
      <c r="M604" s="258"/>
      <c r="N604" s="258"/>
      <c r="O604" s="258"/>
      <c r="P604" s="258"/>
      <c r="Q604" s="258"/>
      <c r="R604" s="258"/>
      <c r="S604" s="258"/>
      <c r="T604" s="258"/>
      <c r="U604" s="258"/>
      <c r="V604" s="258"/>
    </row>
    <row r="605" spans="7:22" ht="15.75" customHeight="1">
      <c r="G605" s="258"/>
      <c r="H605" s="258"/>
      <c r="I605" s="258"/>
      <c r="J605" s="258"/>
      <c r="K605" s="258"/>
      <c r="L605" s="258"/>
      <c r="M605" s="258"/>
      <c r="N605" s="258"/>
      <c r="O605" s="258"/>
      <c r="P605" s="258"/>
      <c r="Q605" s="258"/>
      <c r="R605" s="258"/>
      <c r="S605" s="258"/>
      <c r="T605" s="258"/>
      <c r="U605" s="258"/>
      <c r="V605" s="258"/>
    </row>
    <row r="606" spans="7:22" ht="15.75" customHeight="1">
      <c r="G606" s="258"/>
      <c r="H606" s="258"/>
      <c r="I606" s="258"/>
      <c r="J606" s="258"/>
      <c r="K606" s="258"/>
      <c r="L606" s="258"/>
      <c r="M606" s="258"/>
      <c r="N606" s="258"/>
      <c r="O606" s="258"/>
      <c r="P606" s="258"/>
      <c r="Q606" s="258"/>
      <c r="R606" s="258"/>
      <c r="S606" s="258"/>
      <c r="T606" s="258"/>
      <c r="U606" s="258"/>
      <c r="V606" s="258"/>
    </row>
    <row r="607" spans="7:22" ht="15.75" customHeight="1">
      <c r="G607" s="258"/>
      <c r="H607" s="258"/>
      <c r="I607" s="258"/>
      <c r="J607" s="258"/>
      <c r="K607" s="258"/>
      <c r="L607" s="258"/>
      <c r="M607" s="258"/>
      <c r="N607" s="258"/>
      <c r="O607" s="258"/>
      <c r="P607" s="258"/>
      <c r="Q607" s="258"/>
      <c r="R607" s="258"/>
      <c r="S607" s="258"/>
      <c r="T607" s="258"/>
      <c r="U607" s="258"/>
      <c r="V607" s="258"/>
    </row>
    <row r="608" spans="7:22" ht="15.75" customHeight="1">
      <c r="G608" s="258"/>
      <c r="H608" s="258"/>
      <c r="I608" s="258"/>
      <c r="J608" s="258"/>
      <c r="K608" s="258"/>
      <c r="L608" s="258"/>
      <c r="M608" s="258"/>
      <c r="N608" s="258"/>
      <c r="O608" s="258"/>
      <c r="P608" s="258"/>
      <c r="Q608" s="258"/>
      <c r="R608" s="258"/>
      <c r="S608" s="258"/>
      <c r="T608" s="258"/>
      <c r="U608" s="258"/>
      <c r="V608" s="258"/>
    </row>
    <row r="609" spans="7:22" ht="15.75" customHeight="1">
      <c r="G609" s="258"/>
      <c r="H609" s="258"/>
      <c r="I609" s="258"/>
      <c r="J609" s="258"/>
      <c r="K609" s="258"/>
      <c r="L609" s="258"/>
      <c r="M609" s="258"/>
      <c r="N609" s="258"/>
      <c r="O609" s="258"/>
      <c r="P609" s="258"/>
      <c r="Q609" s="258"/>
      <c r="R609" s="258"/>
      <c r="S609" s="258"/>
      <c r="T609" s="258"/>
      <c r="U609" s="258"/>
      <c r="V609" s="258"/>
    </row>
    <row r="610" spans="7:22" ht="15.75" customHeight="1">
      <c r="G610" s="258"/>
      <c r="H610" s="258"/>
      <c r="I610" s="258"/>
      <c r="J610" s="258"/>
      <c r="K610" s="258"/>
      <c r="L610" s="258"/>
      <c r="M610" s="258"/>
      <c r="N610" s="258"/>
      <c r="O610" s="258"/>
      <c r="P610" s="258"/>
      <c r="Q610" s="258"/>
      <c r="R610" s="258"/>
      <c r="S610" s="258"/>
      <c r="T610" s="258"/>
      <c r="U610" s="258"/>
      <c r="V610" s="258"/>
    </row>
    <row r="611" spans="7:22" ht="15.75" customHeight="1">
      <c r="G611" s="258"/>
      <c r="H611" s="258"/>
      <c r="I611" s="258"/>
      <c r="J611" s="258"/>
      <c r="K611" s="258"/>
      <c r="L611" s="258"/>
      <c r="M611" s="258"/>
      <c r="N611" s="258"/>
      <c r="O611" s="258"/>
      <c r="P611" s="258"/>
      <c r="Q611" s="258"/>
      <c r="R611" s="258"/>
      <c r="S611" s="258"/>
      <c r="T611" s="258"/>
      <c r="U611" s="258"/>
      <c r="V611" s="258"/>
    </row>
    <row r="612" spans="7:22" ht="15.75" customHeight="1">
      <c r="G612" s="258"/>
      <c r="H612" s="258"/>
      <c r="I612" s="258"/>
      <c r="J612" s="258"/>
      <c r="K612" s="258"/>
      <c r="L612" s="258"/>
      <c r="M612" s="258"/>
      <c r="N612" s="258"/>
      <c r="O612" s="258"/>
      <c r="P612" s="258"/>
      <c r="Q612" s="258"/>
      <c r="R612" s="258"/>
      <c r="S612" s="258"/>
      <c r="T612" s="258"/>
      <c r="U612" s="258"/>
      <c r="V612" s="258"/>
    </row>
    <row r="613" spans="7:22" ht="15.75" customHeight="1">
      <c r="G613" s="258"/>
      <c r="H613" s="258"/>
      <c r="I613" s="258"/>
      <c r="J613" s="258"/>
      <c r="K613" s="258"/>
      <c r="L613" s="258"/>
      <c r="M613" s="258"/>
      <c r="N613" s="258"/>
      <c r="O613" s="258"/>
      <c r="P613" s="258"/>
      <c r="Q613" s="258"/>
      <c r="R613" s="258"/>
      <c r="S613" s="258"/>
      <c r="T613" s="258"/>
      <c r="U613" s="258"/>
      <c r="V613" s="258"/>
    </row>
    <row r="614" spans="7:22" ht="15.75" customHeight="1">
      <c r="G614" s="258"/>
      <c r="H614" s="258"/>
      <c r="I614" s="258"/>
      <c r="J614" s="258"/>
      <c r="K614" s="258"/>
      <c r="L614" s="258"/>
      <c r="M614" s="258"/>
      <c r="N614" s="258"/>
      <c r="O614" s="258"/>
      <c r="P614" s="258"/>
      <c r="Q614" s="258"/>
      <c r="R614" s="258"/>
      <c r="S614" s="258"/>
      <c r="T614" s="258"/>
      <c r="U614" s="258"/>
      <c r="V614" s="258"/>
    </row>
    <row r="615" spans="7:22" ht="15.75" customHeight="1">
      <c r="G615" s="258"/>
      <c r="H615" s="258"/>
      <c r="I615" s="258"/>
      <c r="J615" s="258"/>
      <c r="K615" s="258"/>
      <c r="L615" s="258"/>
      <c r="M615" s="258"/>
      <c r="N615" s="258"/>
      <c r="O615" s="258"/>
      <c r="P615" s="258"/>
      <c r="Q615" s="258"/>
      <c r="R615" s="258"/>
      <c r="S615" s="258"/>
      <c r="T615" s="258"/>
      <c r="U615" s="258"/>
      <c r="V615" s="258"/>
    </row>
    <row r="616" spans="7:22" ht="15.75" customHeight="1">
      <c r="G616" s="258"/>
      <c r="H616" s="258"/>
      <c r="I616" s="258"/>
      <c r="J616" s="258"/>
      <c r="K616" s="258"/>
      <c r="L616" s="258"/>
      <c r="M616" s="258"/>
      <c r="N616" s="258"/>
      <c r="O616" s="258"/>
      <c r="P616" s="258"/>
      <c r="Q616" s="258"/>
      <c r="R616" s="258"/>
      <c r="S616" s="258"/>
      <c r="T616" s="258"/>
      <c r="U616" s="258"/>
      <c r="V616" s="258"/>
    </row>
    <row r="617" spans="7:22" ht="15.75" customHeight="1">
      <c r="G617" s="258"/>
      <c r="H617" s="258"/>
      <c r="I617" s="258"/>
      <c r="J617" s="258"/>
      <c r="K617" s="258"/>
      <c r="L617" s="258"/>
      <c r="M617" s="258"/>
      <c r="N617" s="258"/>
      <c r="O617" s="258"/>
      <c r="P617" s="258"/>
      <c r="Q617" s="258"/>
      <c r="R617" s="258"/>
      <c r="S617" s="258"/>
      <c r="T617" s="258"/>
      <c r="U617" s="258"/>
      <c r="V617" s="258"/>
    </row>
    <row r="618" spans="7:22" ht="15.75" customHeight="1"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/>
      <c r="S618" s="258"/>
      <c r="T618" s="258"/>
      <c r="U618" s="258"/>
      <c r="V618" s="258"/>
    </row>
  </sheetData>
  <sheetProtection formatCells="0" formatColumns="0" formatRows="0" insertColumns="0" insertRows="0" insertHyperlinks="0" deleteColumns="0" deleteRows="0" sort="0" autoFilter="0" pivotTables="0"/>
  <mergeCells count="311">
    <mergeCell ref="Y13:Z13"/>
    <mergeCell ref="AG1:AL1"/>
    <mergeCell ref="Z4:AL4"/>
    <mergeCell ref="A8:AL8"/>
    <mergeCell ref="A9:AL9"/>
    <mergeCell ref="A1:U1"/>
    <mergeCell ref="A2:U2"/>
    <mergeCell ref="A3:U3"/>
    <mergeCell ref="A4:U4"/>
    <mergeCell ref="A5:U5"/>
    <mergeCell ref="AA11:AL11"/>
    <mergeCell ref="A12:B12"/>
    <mergeCell ref="W12:X12"/>
    <mergeCell ref="Y12:Z12"/>
    <mergeCell ref="AA12:AF12"/>
    <mergeCell ref="AG12:AL12"/>
    <mergeCell ref="A11:B11"/>
    <mergeCell ref="C11:V13"/>
    <mergeCell ref="W11:X11"/>
    <mergeCell ref="Y11:Z11"/>
    <mergeCell ref="AA13:AF13"/>
    <mergeCell ref="AG13:AL13"/>
    <mergeCell ref="A14:B14"/>
    <mergeCell ref="C14:V14"/>
    <mergeCell ref="W14:X14"/>
    <mergeCell ref="Y14:Z14"/>
    <mergeCell ref="AA14:AF14"/>
    <mergeCell ref="AG14:AL14"/>
    <mergeCell ref="A13:B13"/>
    <mergeCell ref="W13:X13"/>
    <mergeCell ref="AA16:AF16"/>
    <mergeCell ref="AG16:AL16"/>
    <mergeCell ref="A15:B15"/>
    <mergeCell ref="C15:V15"/>
    <mergeCell ref="W15:X15"/>
    <mergeCell ref="Y15:Z15"/>
    <mergeCell ref="AA15:AF15"/>
    <mergeCell ref="AG15:AL15"/>
    <mergeCell ref="AA17:AF17"/>
    <mergeCell ref="AG17:AL17"/>
    <mergeCell ref="A16:B16"/>
    <mergeCell ref="C16:V16"/>
    <mergeCell ref="A17:B17"/>
    <mergeCell ref="C17:V17"/>
    <mergeCell ref="W17:X17"/>
    <mergeCell ref="Y17:Z17"/>
    <mergeCell ref="W16:X16"/>
    <mergeCell ref="Y16:Z16"/>
    <mergeCell ref="A19:B19"/>
    <mergeCell ref="C19:V19"/>
    <mergeCell ref="W19:X19"/>
    <mergeCell ref="Y19:Z19"/>
    <mergeCell ref="A18:B18"/>
    <mergeCell ref="C18:V18"/>
    <mergeCell ref="W18:X18"/>
    <mergeCell ref="Y18:Z18"/>
    <mergeCell ref="AA18:AF18"/>
    <mergeCell ref="AG18:AL18"/>
    <mergeCell ref="AA19:AF19"/>
    <mergeCell ref="AG19:AL19"/>
    <mergeCell ref="AA20:AF20"/>
    <mergeCell ref="AG20:AL20"/>
    <mergeCell ref="AA21:AF21"/>
    <mergeCell ref="AG21:AL21"/>
    <mergeCell ref="A20:B20"/>
    <mergeCell ref="C20:V20"/>
    <mergeCell ref="A21:B21"/>
    <mergeCell ref="C21:V21"/>
    <mergeCell ref="W21:X21"/>
    <mergeCell ref="Y21:Z21"/>
    <mergeCell ref="W20:X20"/>
    <mergeCell ref="Y20:Z20"/>
    <mergeCell ref="A23:B23"/>
    <mergeCell ref="C23:V23"/>
    <mergeCell ref="W23:X23"/>
    <mergeCell ref="Y23:Z23"/>
    <mergeCell ref="A22:B22"/>
    <mergeCell ref="C22:V22"/>
    <mergeCell ref="W22:X22"/>
    <mergeCell ref="Y22:Z22"/>
    <mergeCell ref="AA22:AF22"/>
    <mergeCell ref="AG22:AL22"/>
    <mergeCell ref="AA23:AF23"/>
    <mergeCell ref="AG23:AL23"/>
    <mergeCell ref="AA24:AF24"/>
    <mergeCell ref="AG24:AL24"/>
    <mergeCell ref="AA25:AF25"/>
    <mergeCell ref="AG25:AL25"/>
    <mergeCell ref="A24:B24"/>
    <mergeCell ref="C24:V24"/>
    <mergeCell ref="A25:B25"/>
    <mergeCell ref="C25:V25"/>
    <mergeCell ref="W25:X25"/>
    <mergeCell ref="Y25:Z25"/>
    <mergeCell ref="W24:X24"/>
    <mergeCell ref="Y24:Z24"/>
    <mergeCell ref="A27:B27"/>
    <mergeCell ref="C27:V27"/>
    <mergeCell ref="W27:X27"/>
    <mergeCell ref="Y27:Z27"/>
    <mergeCell ref="A26:B26"/>
    <mergeCell ref="C26:V26"/>
    <mergeCell ref="W26:X26"/>
    <mergeCell ref="Y26:Z26"/>
    <mergeCell ref="AA26:AF26"/>
    <mergeCell ref="AG26:AL26"/>
    <mergeCell ref="AA27:AF27"/>
    <mergeCell ref="AG27:AL27"/>
    <mergeCell ref="AA28:AF28"/>
    <mergeCell ref="AG28:AL28"/>
    <mergeCell ref="AA29:AF29"/>
    <mergeCell ref="AG29:AL29"/>
    <mergeCell ref="A28:B28"/>
    <mergeCell ref="C28:V28"/>
    <mergeCell ref="A29:B29"/>
    <mergeCell ref="C29:V29"/>
    <mergeCell ref="W29:X29"/>
    <mergeCell ref="Y29:Z29"/>
    <mergeCell ref="W28:X28"/>
    <mergeCell ref="Y28:Z28"/>
    <mergeCell ref="A31:B31"/>
    <mergeCell ref="C31:V31"/>
    <mergeCell ref="W31:X31"/>
    <mergeCell ref="Y31:Z31"/>
    <mergeCell ref="A30:B30"/>
    <mergeCell ref="C30:V30"/>
    <mergeCell ref="W30:X30"/>
    <mergeCell ref="Y30:Z30"/>
    <mergeCell ref="AA30:AF30"/>
    <mergeCell ref="AG30:AL30"/>
    <mergeCell ref="AA31:AF31"/>
    <mergeCell ref="AG31:AL31"/>
    <mergeCell ref="AA32:AF32"/>
    <mergeCell ref="AG32:AL32"/>
    <mergeCell ref="AA33:AF33"/>
    <mergeCell ref="AG33:AL33"/>
    <mergeCell ref="A32:B32"/>
    <mergeCell ref="C32:V32"/>
    <mergeCell ref="A33:B33"/>
    <mergeCell ref="C33:V33"/>
    <mergeCell ref="W33:X33"/>
    <mergeCell ref="Y33:Z33"/>
    <mergeCell ref="W32:X32"/>
    <mergeCell ref="Y32:Z32"/>
    <mergeCell ref="AA34:AF34"/>
    <mergeCell ref="AG34:AL34"/>
    <mergeCell ref="AC35:AF35"/>
    <mergeCell ref="AI35:AL35"/>
    <mergeCell ref="A34:B34"/>
    <mergeCell ref="C34:V34"/>
    <mergeCell ref="W34:X34"/>
    <mergeCell ref="Y34:Z34"/>
    <mergeCell ref="A43:B43"/>
    <mergeCell ref="C43:V43"/>
    <mergeCell ref="W43:X43"/>
    <mergeCell ref="Y43:Z43"/>
    <mergeCell ref="A42:B42"/>
    <mergeCell ref="C42:V42"/>
    <mergeCell ref="W42:X42"/>
    <mergeCell ref="Y42:Z42"/>
    <mergeCell ref="AA42:AF42"/>
    <mergeCell ref="AG42:AL42"/>
    <mergeCell ref="AA43:AF43"/>
    <mergeCell ref="AG43:AL43"/>
    <mergeCell ref="AA44:AF44"/>
    <mergeCell ref="AG44:AL44"/>
    <mergeCell ref="AA45:AF45"/>
    <mergeCell ref="AG45:AL45"/>
    <mergeCell ref="A44:B44"/>
    <mergeCell ref="C44:V44"/>
    <mergeCell ref="A45:B45"/>
    <mergeCell ref="C45:V45"/>
    <mergeCell ref="W45:X45"/>
    <mergeCell ref="Y45:Z45"/>
    <mergeCell ref="W44:X44"/>
    <mergeCell ref="Y44:Z44"/>
    <mergeCell ref="A47:B47"/>
    <mergeCell ref="C47:V47"/>
    <mergeCell ref="W47:X47"/>
    <mergeCell ref="Y47:Z47"/>
    <mergeCell ref="A46:B46"/>
    <mergeCell ref="C46:V46"/>
    <mergeCell ref="W46:X46"/>
    <mergeCell ref="Y46:Z46"/>
    <mergeCell ref="AA46:AF46"/>
    <mergeCell ref="AG46:AL46"/>
    <mergeCell ref="AA47:AF47"/>
    <mergeCell ref="AG47:AL47"/>
    <mergeCell ref="AA48:AF48"/>
    <mergeCell ref="AG48:AL48"/>
    <mergeCell ref="AA49:AF49"/>
    <mergeCell ref="AG49:AL49"/>
    <mergeCell ref="A48:B48"/>
    <mergeCell ref="C48:V48"/>
    <mergeCell ref="A49:B49"/>
    <mergeCell ref="C49:V49"/>
    <mergeCell ref="W49:X49"/>
    <mergeCell ref="Y49:Z49"/>
    <mergeCell ref="W48:X48"/>
    <mergeCell ref="Y48:Z48"/>
    <mergeCell ref="A51:B51"/>
    <mergeCell ref="C51:V51"/>
    <mergeCell ref="W51:X51"/>
    <mergeCell ref="Y51:Z51"/>
    <mergeCell ref="A50:B50"/>
    <mergeCell ref="C50:V50"/>
    <mergeCell ref="W50:X50"/>
    <mergeCell ref="Y50:Z50"/>
    <mergeCell ref="AA50:AF50"/>
    <mergeCell ref="AG50:AL50"/>
    <mergeCell ref="AA51:AF51"/>
    <mergeCell ref="AG51:AL51"/>
    <mergeCell ref="AA52:AF52"/>
    <mergeCell ref="AG52:AL52"/>
    <mergeCell ref="AA53:AF53"/>
    <mergeCell ref="AG53:AL53"/>
    <mergeCell ref="A52:B52"/>
    <mergeCell ref="C52:V52"/>
    <mergeCell ref="A53:B53"/>
    <mergeCell ref="C53:V53"/>
    <mergeCell ref="W53:X53"/>
    <mergeCell ref="Y53:Z53"/>
    <mergeCell ref="W52:X52"/>
    <mergeCell ref="Y52:Z52"/>
    <mergeCell ref="A55:B55"/>
    <mergeCell ref="C55:V55"/>
    <mergeCell ref="W55:X55"/>
    <mergeCell ref="Y55:Z55"/>
    <mergeCell ref="A54:B54"/>
    <mergeCell ref="C54:V54"/>
    <mergeCell ref="W54:X54"/>
    <mergeCell ref="Y54:Z54"/>
    <mergeCell ref="AA54:AF54"/>
    <mergeCell ref="AG54:AL54"/>
    <mergeCell ref="AA55:AF55"/>
    <mergeCell ref="AG55:AL55"/>
    <mergeCell ref="AA56:AF56"/>
    <mergeCell ref="AG56:AL56"/>
    <mergeCell ref="AA57:AF57"/>
    <mergeCell ref="AG57:AL57"/>
    <mergeCell ref="A56:B56"/>
    <mergeCell ref="C56:V56"/>
    <mergeCell ref="A57:B57"/>
    <mergeCell ref="C57:V57"/>
    <mergeCell ref="W57:X57"/>
    <mergeCell ref="Y57:Z57"/>
    <mergeCell ref="W56:X56"/>
    <mergeCell ref="Y56:Z56"/>
    <mergeCell ref="A59:B59"/>
    <mergeCell ref="C59:V59"/>
    <mergeCell ref="W59:X59"/>
    <mergeCell ref="Y59:Z59"/>
    <mergeCell ref="A58:B58"/>
    <mergeCell ref="C58:V58"/>
    <mergeCell ref="W58:X58"/>
    <mergeCell ref="Y58:Z58"/>
    <mergeCell ref="AA58:AF58"/>
    <mergeCell ref="AG58:AL58"/>
    <mergeCell ref="AA59:AF59"/>
    <mergeCell ref="AG59:AL59"/>
    <mergeCell ref="AA60:AF60"/>
    <mergeCell ref="AG60:AL60"/>
    <mergeCell ref="AA61:AF61"/>
    <mergeCell ref="AG61:AL61"/>
    <mergeCell ref="A60:B60"/>
    <mergeCell ref="C60:V60"/>
    <mergeCell ref="A61:B61"/>
    <mergeCell ref="C61:V61"/>
    <mergeCell ref="W61:X61"/>
    <mergeCell ref="Y61:Z61"/>
    <mergeCell ref="W60:X60"/>
    <mergeCell ref="Y60:Z60"/>
    <mergeCell ref="A63:B63"/>
    <mergeCell ref="C63:V63"/>
    <mergeCell ref="W63:X63"/>
    <mergeCell ref="Y63:Z63"/>
    <mergeCell ref="A62:B62"/>
    <mergeCell ref="C62:V62"/>
    <mergeCell ref="W62:X62"/>
    <mergeCell ref="Y62:Z62"/>
    <mergeCell ref="AA62:AF62"/>
    <mergeCell ref="AG62:AL62"/>
    <mergeCell ref="AA63:AF63"/>
    <mergeCell ref="AG63:AL63"/>
    <mergeCell ref="AA64:AF64"/>
    <mergeCell ref="AG64:AL64"/>
    <mergeCell ref="AA65:AF65"/>
    <mergeCell ref="AG65:AL65"/>
    <mergeCell ref="A64:B64"/>
    <mergeCell ref="C64:V64"/>
    <mergeCell ref="A65:B65"/>
    <mergeCell ref="C65:V65"/>
    <mergeCell ref="W65:X65"/>
    <mergeCell ref="Y65:Z65"/>
    <mergeCell ref="W64:X64"/>
    <mergeCell ref="Y64:Z64"/>
    <mergeCell ref="AA66:AF66"/>
    <mergeCell ref="AG66:AL66"/>
    <mergeCell ref="AC67:AF67"/>
    <mergeCell ref="AI67:AL67"/>
    <mergeCell ref="A66:B66"/>
    <mergeCell ref="C66:V66"/>
    <mergeCell ref="W66:X66"/>
    <mergeCell ref="Y66:Z66"/>
    <mergeCell ref="F78:J78"/>
    <mergeCell ref="AC78:AJ78"/>
    <mergeCell ref="F79:J79"/>
    <mergeCell ref="AI68:AL68"/>
    <mergeCell ref="AA69:AF69"/>
    <mergeCell ref="AG69:AL69"/>
    <mergeCell ref="AC75:AJ75"/>
  </mergeCells>
  <printOptions/>
  <pageMargins left="0.75" right="0.75" top="1" bottom="1" header="0.5" footer="0.5"/>
  <pageSetup horizontalDpi="600" verticalDpi="600" orientation="portrait" r:id="rId1"/>
  <ignoredErrors>
    <ignoredError sqref="A26 A33:B34 A44:B59 A60:B6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J75"/>
  <sheetViews>
    <sheetView zoomScale="60" zoomScaleNormal="60" zoomScalePageLayoutView="0" workbookViewId="0" topLeftCell="A13">
      <selection activeCell="AS40" sqref="AS40"/>
    </sheetView>
  </sheetViews>
  <sheetFormatPr defaultColWidth="9.140625" defaultRowHeight="12.75"/>
  <cols>
    <col min="1" max="1" width="3.140625" style="205" customWidth="1"/>
    <col min="2" max="17" width="3.00390625" style="205" customWidth="1"/>
    <col min="18" max="18" width="3.140625" style="205" customWidth="1"/>
    <col min="19" max="19" width="3.7109375" style="205" customWidth="1"/>
    <col min="20" max="20" width="4.7109375" style="205" customWidth="1"/>
    <col min="21" max="24" width="3.00390625" style="205" customWidth="1"/>
    <col min="25" max="25" width="7.57421875" style="205" customWidth="1"/>
    <col min="26" max="29" width="3.00390625" style="205" customWidth="1"/>
    <col min="30" max="30" width="7.00390625" style="205" customWidth="1"/>
    <col min="31" max="34" width="3.00390625" style="205" customWidth="1"/>
    <col min="35" max="35" width="7.57421875" style="205" customWidth="1"/>
    <col min="36" max="39" width="3.00390625" style="205" customWidth="1"/>
    <col min="40" max="40" width="4.140625" style="205" customWidth="1"/>
    <col min="41" max="44" width="3.00390625" style="205" customWidth="1"/>
    <col min="45" max="45" width="5.8515625" style="205" customWidth="1"/>
    <col min="46" max="48" width="4.140625" style="205" customWidth="1"/>
    <col min="49" max="49" width="3.7109375" style="205" customWidth="1"/>
    <col min="50" max="50" width="2.421875" style="205" hidden="1" customWidth="1"/>
    <col min="51" max="55" width="3.00390625" style="205" customWidth="1"/>
    <col min="56" max="56" width="2.28125" style="205" customWidth="1"/>
    <col min="57" max="57" width="2.140625" style="205" customWidth="1"/>
    <col min="58" max="58" width="3.57421875" style="205" customWidth="1"/>
    <col min="59" max="60" width="4.28125" style="205" customWidth="1"/>
    <col min="61" max="61" width="9.140625" style="205" customWidth="1"/>
    <col min="62" max="62" width="16.00390625" style="205" bestFit="1" customWidth="1"/>
    <col min="63" max="16384" width="9.140625" style="205" customWidth="1"/>
  </cols>
  <sheetData>
    <row r="1" spans="1:61" ht="15.75">
      <c r="A1" s="204"/>
      <c r="BD1" s="640" t="s">
        <v>545</v>
      </c>
      <c r="BE1" s="640"/>
      <c r="BF1" s="640"/>
      <c r="BG1" s="640"/>
      <c r="BH1" s="640"/>
      <c r="BI1" s="303" t="s">
        <v>309</v>
      </c>
    </row>
    <row r="2" spans="1:60" ht="15.75">
      <c r="A2" s="207" t="s">
        <v>546</v>
      </c>
      <c r="AV2" s="625"/>
      <c r="AW2" s="625"/>
      <c r="AX2" s="625"/>
      <c r="AY2" s="625"/>
      <c r="AZ2" s="625"/>
      <c r="BA2" s="625"/>
      <c r="BB2" s="625"/>
      <c r="BC2" s="625"/>
      <c r="BD2" s="625"/>
      <c r="BE2" s="625"/>
      <c r="BF2" s="625"/>
      <c r="BG2" s="625"/>
      <c r="BH2" s="625"/>
    </row>
    <row r="3" spans="1:60" ht="15.7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V3" s="210">
        <v>4</v>
      </c>
      <c r="AW3" s="210">
        <v>2</v>
      </c>
      <c r="AX3" s="210">
        <v>0</v>
      </c>
      <c r="AY3" s="210">
        <v>0</v>
      </c>
      <c r="AZ3" s="210">
        <v>3</v>
      </c>
      <c r="BA3" s="210">
        <v>4</v>
      </c>
      <c r="BB3" s="210">
        <v>4</v>
      </c>
      <c r="BC3" s="210">
        <v>6</v>
      </c>
      <c r="BD3" s="210">
        <v>7</v>
      </c>
      <c r="BE3" s="210">
        <v>0</v>
      </c>
      <c r="BF3" s="210">
        <v>0</v>
      </c>
      <c r="BG3" s="210">
        <v>0</v>
      </c>
      <c r="BH3" s="210">
        <v>9</v>
      </c>
    </row>
    <row r="4" spans="1:60" ht="15.75">
      <c r="A4" s="211"/>
      <c r="AX4" s="641" t="s">
        <v>547</v>
      </c>
      <c r="AY4" s="641"/>
      <c r="AZ4" s="641"/>
      <c r="BA4" s="641"/>
      <c r="BB4" s="641"/>
      <c r="BC4" s="641"/>
      <c r="BD4" s="641"/>
      <c r="BE4" s="641"/>
      <c r="BF4" s="641"/>
      <c r="BG4" s="641"/>
      <c r="BH4" s="641"/>
    </row>
    <row r="5" spans="1:60" ht="15.75">
      <c r="A5" s="212" t="s">
        <v>548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G5" s="642" t="s">
        <v>549</v>
      </c>
      <c r="AH5" s="626"/>
      <c r="AI5" s="626"/>
      <c r="AJ5" s="626"/>
      <c r="AK5" s="626"/>
      <c r="AL5" s="626"/>
      <c r="AM5" s="643"/>
      <c r="AW5" s="210">
        <v>2</v>
      </c>
      <c r="AX5" s="210">
        <v>0</v>
      </c>
      <c r="AY5" s="210">
        <v>0</v>
      </c>
      <c r="AZ5" s="210">
        <v>3</v>
      </c>
      <c r="BA5" s="210">
        <v>4</v>
      </c>
      <c r="BB5" s="210">
        <v>4</v>
      </c>
      <c r="BC5" s="210">
        <v>6</v>
      </c>
      <c r="BD5" s="210">
        <v>7</v>
      </c>
      <c r="BE5" s="210">
        <v>0</v>
      </c>
      <c r="BF5" s="210">
        <v>0</v>
      </c>
      <c r="BG5" s="210">
        <v>0</v>
      </c>
      <c r="BH5" s="210">
        <v>9</v>
      </c>
    </row>
    <row r="6" spans="1:60" ht="15.75">
      <c r="A6" s="647" t="s">
        <v>550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G6" s="644"/>
      <c r="AH6" s="645"/>
      <c r="AI6" s="645"/>
      <c r="AJ6" s="645"/>
      <c r="AK6" s="645"/>
      <c r="AL6" s="645"/>
      <c r="AM6" s="646"/>
      <c r="AX6" s="641" t="s">
        <v>551</v>
      </c>
      <c r="AY6" s="641"/>
      <c r="AZ6" s="641"/>
      <c r="BA6" s="641"/>
      <c r="BB6" s="641"/>
      <c r="BC6" s="641"/>
      <c r="BD6" s="641"/>
      <c r="BE6" s="641"/>
      <c r="BF6" s="641"/>
      <c r="BG6" s="641"/>
      <c r="BH6" s="641"/>
    </row>
    <row r="7" spans="1:60" ht="15.75">
      <c r="A7" s="213" t="s">
        <v>341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BA7" s="215"/>
      <c r="BB7" s="215"/>
      <c r="BC7" s="215"/>
      <c r="BD7" s="216"/>
      <c r="BE7" s="210">
        <v>6</v>
      </c>
      <c r="BF7" s="210">
        <v>4</v>
      </c>
      <c r="BG7" s="210">
        <v>1</v>
      </c>
      <c r="BH7" s="210">
        <v>9</v>
      </c>
    </row>
    <row r="8" spans="1:60" ht="15.75">
      <c r="A8" s="647" t="s">
        <v>552</v>
      </c>
      <c r="B8" s="647"/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  <c r="V8" s="647"/>
      <c r="W8" s="647"/>
      <c r="X8" s="647"/>
      <c r="Y8" s="647"/>
      <c r="Z8" s="647"/>
      <c r="BA8" s="650" t="s">
        <v>553</v>
      </c>
      <c r="BB8" s="650"/>
      <c r="BC8" s="650"/>
      <c r="BD8" s="650"/>
      <c r="BE8" s="650"/>
      <c r="BF8" s="650"/>
      <c r="BG8" s="650"/>
      <c r="BH8" s="650"/>
    </row>
    <row r="9" spans="1:60" ht="15.75">
      <c r="A9" s="218" t="s">
        <v>554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X9" s="215"/>
      <c r="AY9" s="215"/>
      <c r="AZ9" s="215"/>
      <c r="BA9" s="215"/>
      <c r="BB9" s="215"/>
      <c r="BC9" s="215"/>
      <c r="BD9" s="215"/>
      <c r="BE9" s="220"/>
      <c r="BF9" s="210">
        <v>0</v>
      </c>
      <c r="BG9" s="210">
        <v>7</v>
      </c>
      <c r="BH9" s="210">
        <v>9</v>
      </c>
    </row>
    <row r="10" spans="1:60" ht="15.75">
      <c r="A10" s="647" t="s">
        <v>555</v>
      </c>
      <c r="B10" s="647"/>
      <c r="C10" s="647"/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X10" s="215"/>
      <c r="AY10" s="215"/>
      <c r="AZ10" s="215"/>
      <c r="BA10" s="650" t="s">
        <v>556</v>
      </c>
      <c r="BB10" s="650"/>
      <c r="BC10" s="650"/>
      <c r="BD10" s="650"/>
      <c r="BE10" s="650"/>
      <c r="BF10" s="650"/>
      <c r="BG10" s="650"/>
      <c r="BH10" s="650"/>
    </row>
    <row r="11" spans="1:26" ht="15.75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</row>
    <row r="13" spans="1:19" ht="15.75">
      <c r="A13" s="211" t="s">
        <v>346</v>
      </c>
      <c r="N13" s="206"/>
      <c r="O13" s="206"/>
      <c r="P13" s="206"/>
      <c r="Q13" s="206"/>
      <c r="R13" s="206"/>
      <c r="S13" s="206"/>
    </row>
    <row r="14" spans="1:60" ht="15.75">
      <c r="A14" s="651" t="s">
        <v>557</v>
      </c>
      <c r="B14" s="651"/>
      <c r="C14" s="651"/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208"/>
      <c r="R14" s="208"/>
      <c r="S14" s="208"/>
      <c r="W14" s="652"/>
      <c r="X14" s="652"/>
      <c r="Y14" s="652"/>
      <c r="Z14" s="652"/>
      <c r="AA14" s="652"/>
      <c r="AB14" s="652"/>
      <c r="AC14" s="652"/>
      <c r="AD14" s="652"/>
      <c r="AE14" s="652"/>
      <c r="AF14" s="652"/>
      <c r="AG14" s="652"/>
      <c r="AH14" s="652"/>
      <c r="AI14" s="652"/>
      <c r="AJ14" s="652"/>
      <c r="AK14" s="652"/>
      <c r="AL14" s="652"/>
      <c r="AS14" s="652"/>
      <c r="AT14" s="652"/>
      <c r="AU14" s="652"/>
      <c r="AV14" s="652"/>
      <c r="AW14" s="652"/>
      <c r="AX14" s="652"/>
      <c r="AY14" s="652"/>
      <c r="AZ14" s="652"/>
      <c r="BA14" s="652"/>
      <c r="BB14" s="652"/>
      <c r="BC14" s="652"/>
      <c r="BD14" s="652"/>
      <c r="BE14" s="652"/>
      <c r="BF14" s="652"/>
      <c r="BG14" s="652"/>
      <c r="BH14" s="652"/>
    </row>
    <row r="15" spans="1:60" ht="15.75">
      <c r="A15" s="639" t="s">
        <v>334</v>
      </c>
      <c r="B15" s="639"/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217"/>
      <c r="R15" s="217"/>
      <c r="S15" s="217"/>
      <c r="T15" s="221"/>
      <c r="U15" s="221"/>
      <c r="V15" s="221"/>
      <c r="W15" s="647" t="s">
        <v>334</v>
      </c>
      <c r="X15" s="647"/>
      <c r="Y15" s="647"/>
      <c r="Z15" s="647"/>
      <c r="AA15" s="647"/>
      <c r="AB15" s="647"/>
      <c r="AC15" s="647"/>
      <c r="AD15" s="647"/>
      <c r="AE15" s="647"/>
      <c r="AF15" s="647"/>
      <c r="AG15" s="647"/>
      <c r="AH15" s="647"/>
      <c r="AI15" s="647"/>
      <c r="AJ15" s="647"/>
      <c r="AK15" s="647"/>
      <c r="AL15" s="647"/>
      <c r="AM15" s="221"/>
      <c r="AN15" s="221"/>
      <c r="AO15" s="221"/>
      <c r="AP15" s="221"/>
      <c r="AQ15" s="221"/>
      <c r="AR15" s="221"/>
      <c r="AS15" s="647" t="s">
        <v>334</v>
      </c>
      <c r="AT15" s="647"/>
      <c r="AU15" s="647"/>
      <c r="AV15" s="647"/>
      <c r="AW15" s="647"/>
      <c r="AX15" s="647"/>
      <c r="AY15" s="647"/>
      <c r="AZ15" s="647"/>
      <c r="BA15" s="647"/>
      <c r="BB15" s="647"/>
      <c r="BC15" s="647"/>
      <c r="BD15" s="647"/>
      <c r="BE15" s="647"/>
      <c r="BF15" s="647"/>
      <c r="BG15" s="647"/>
      <c r="BH15" s="647"/>
    </row>
    <row r="16" spans="1:60" ht="15.75">
      <c r="A16" s="222" t="s">
        <v>92</v>
      </c>
      <c r="B16" s="222" t="s">
        <v>558</v>
      </c>
      <c r="C16" s="222" t="s">
        <v>92</v>
      </c>
      <c r="D16" s="222" t="s">
        <v>91</v>
      </c>
      <c r="E16" s="222" t="s">
        <v>91</v>
      </c>
      <c r="F16" s="222" t="s">
        <v>91</v>
      </c>
      <c r="G16" s="222" t="s">
        <v>91</v>
      </c>
      <c r="H16" s="222" t="s">
        <v>91</v>
      </c>
      <c r="I16" s="222" t="s">
        <v>91</v>
      </c>
      <c r="J16" s="222" t="s">
        <v>91</v>
      </c>
      <c r="K16" s="222" t="s">
        <v>91</v>
      </c>
      <c r="L16" s="222" t="s">
        <v>91</v>
      </c>
      <c r="M16" s="222" t="s">
        <v>91</v>
      </c>
      <c r="N16" s="222" t="s">
        <v>91</v>
      </c>
      <c r="O16" s="222" t="s">
        <v>92</v>
      </c>
      <c r="P16" s="222" t="s">
        <v>92</v>
      </c>
      <c r="Q16" s="223"/>
      <c r="R16" s="206"/>
      <c r="S16" s="206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</row>
    <row r="21" spans="38:54" ht="15.75"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</row>
    <row r="22" spans="38:54" ht="15.75"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</row>
    <row r="23" spans="1:60" ht="15.75">
      <c r="A23" s="649" t="s">
        <v>250</v>
      </c>
      <c r="B23" s="649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49"/>
      <c r="U23" s="649"/>
      <c r="V23" s="649"/>
      <c r="W23" s="649"/>
      <c r="X23" s="649"/>
      <c r="Y23" s="649"/>
      <c r="Z23" s="649"/>
      <c r="AA23" s="649"/>
      <c r="AB23" s="649"/>
      <c r="AC23" s="649"/>
      <c r="AD23" s="649"/>
      <c r="AE23" s="649"/>
      <c r="AF23" s="649"/>
      <c r="AG23" s="649"/>
      <c r="AH23" s="649"/>
      <c r="AI23" s="649"/>
      <c r="AJ23" s="649"/>
      <c r="AK23" s="649"/>
      <c r="AL23" s="649"/>
      <c r="AM23" s="649"/>
      <c r="AN23" s="649"/>
      <c r="AO23" s="649"/>
      <c r="AP23" s="649"/>
      <c r="AQ23" s="649"/>
      <c r="AR23" s="649"/>
      <c r="AS23" s="649"/>
      <c r="AT23" s="649"/>
      <c r="AU23" s="649"/>
      <c r="AV23" s="649"/>
      <c r="AW23" s="649"/>
      <c r="AX23" s="649"/>
      <c r="AY23" s="649"/>
      <c r="AZ23" s="649"/>
      <c r="BA23" s="649"/>
      <c r="BB23" s="649"/>
      <c r="BC23" s="649"/>
      <c r="BD23" s="649"/>
      <c r="BE23" s="649"/>
      <c r="BF23" s="649"/>
      <c r="BG23" s="649"/>
      <c r="BH23" s="649"/>
    </row>
    <row r="24" spans="1:60" ht="15.75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</row>
    <row r="25" spans="1:60" ht="15.75">
      <c r="A25" s="625" t="s">
        <v>593</v>
      </c>
      <c r="B25" s="625"/>
      <c r="C25" s="625"/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  <c r="S25" s="625"/>
      <c r="T25" s="625"/>
      <c r="U25" s="625"/>
      <c r="V25" s="625"/>
      <c r="W25" s="625"/>
      <c r="X25" s="625"/>
      <c r="Y25" s="625"/>
      <c r="Z25" s="625"/>
      <c r="AA25" s="625"/>
      <c r="AB25" s="625"/>
      <c r="AC25" s="625"/>
      <c r="AD25" s="625"/>
      <c r="AE25" s="625"/>
      <c r="AF25" s="625"/>
      <c r="AG25" s="625"/>
      <c r="AH25" s="625"/>
      <c r="AI25" s="625"/>
      <c r="AJ25" s="625"/>
      <c r="AK25" s="625"/>
      <c r="AL25" s="625"/>
      <c r="AM25" s="625"/>
      <c r="AN25" s="625"/>
      <c r="AO25" s="625"/>
      <c r="AP25" s="625"/>
      <c r="AQ25" s="625"/>
      <c r="AR25" s="625"/>
      <c r="AS25" s="625"/>
      <c r="AT25" s="625"/>
      <c r="AU25" s="625"/>
      <c r="AV25" s="625"/>
      <c r="AW25" s="625"/>
      <c r="AX25" s="625"/>
      <c r="AY25" s="625"/>
      <c r="AZ25" s="625"/>
      <c r="BA25" s="625"/>
      <c r="BB25" s="625"/>
      <c r="BC25" s="625"/>
      <c r="BD25" s="625"/>
      <c r="BE25" s="625"/>
      <c r="BF25" s="625"/>
      <c r="BG25" s="625"/>
      <c r="BH25" s="625"/>
    </row>
    <row r="26" ht="15.75">
      <c r="V26" s="208"/>
    </row>
    <row r="27" spans="22:58" ht="15.75">
      <c r="V27" s="208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</row>
    <row r="28" spans="22:58" ht="15.75">
      <c r="V28" s="208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</row>
    <row r="29" spans="1:60" ht="15.7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ht="15.7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ht="15.7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ht="15.75">
      <c r="A32" s="21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ht="15.75">
      <c r="A33" s="21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3:60" ht="15.75">
      <c r="C34" s="208"/>
      <c r="D34" s="208" t="s">
        <v>559</v>
      </c>
      <c r="E34" s="226" t="s">
        <v>560</v>
      </c>
      <c r="F34" s="226"/>
      <c r="L34" s="227"/>
      <c r="M34" s="152"/>
      <c r="N34" s="152"/>
      <c r="O34" s="152"/>
      <c r="P34" s="152"/>
      <c r="Q34" s="152"/>
      <c r="R34" s="152"/>
      <c r="S34" s="152"/>
      <c r="T34" s="228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152"/>
      <c r="AJ34" s="152"/>
      <c r="AK34" s="152"/>
      <c r="AL34" s="152"/>
      <c r="AM34" s="152"/>
      <c r="AN34" s="152"/>
      <c r="AO34" s="152"/>
      <c r="AP34" s="152"/>
      <c r="AQ34" s="205" t="s">
        <v>86</v>
      </c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5:60" ht="15.75">
      <c r="E35" s="229"/>
      <c r="F35" s="229"/>
      <c r="G35" s="229"/>
      <c r="H35" s="229"/>
      <c r="I35" s="229"/>
      <c r="J35" s="229"/>
      <c r="K35" s="229"/>
      <c r="L35" s="152"/>
      <c r="M35" s="152"/>
      <c r="N35" s="152"/>
      <c r="O35" s="152"/>
      <c r="P35" s="152"/>
      <c r="Q35" s="152"/>
      <c r="R35" s="152"/>
      <c r="S35" s="152"/>
      <c r="T35" s="626" t="s">
        <v>539</v>
      </c>
      <c r="U35" s="626"/>
      <c r="V35" s="626"/>
      <c r="W35" s="626"/>
      <c r="X35" s="626"/>
      <c r="Y35" s="626"/>
      <c r="Z35" s="626"/>
      <c r="AA35" s="626"/>
      <c r="AB35" s="626"/>
      <c r="AC35" s="626"/>
      <c r="AD35" s="626"/>
      <c r="AE35" s="626"/>
      <c r="AF35" s="626"/>
      <c r="AG35" s="626"/>
      <c r="AH35" s="626"/>
      <c r="AI35" s="152"/>
      <c r="AJ35" s="152"/>
      <c r="AK35" s="152"/>
      <c r="AL35" s="152"/>
      <c r="AM35" s="152"/>
      <c r="AN35" s="152"/>
      <c r="AO35" s="152"/>
      <c r="AP35" s="152"/>
      <c r="AW35" s="198"/>
      <c r="AX35" s="230"/>
      <c r="AY35" s="231"/>
      <c r="AZ35" s="231"/>
      <c r="BA35" s="230"/>
      <c r="BB35" s="230"/>
      <c r="BC35" s="230"/>
      <c r="BD35" s="230"/>
      <c r="BE35" s="230"/>
      <c r="BF35" s="230"/>
      <c r="BG35" s="152"/>
      <c r="BH35" s="152"/>
    </row>
    <row r="36" spans="3:60" ht="15.75">
      <c r="C36" s="205" t="s">
        <v>100</v>
      </c>
      <c r="E36" s="232" t="s">
        <v>598</v>
      </c>
      <c r="F36" s="233"/>
      <c r="G36" s="233"/>
      <c r="H36" s="233"/>
      <c r="I36" s="233"/>
      <c r="J36" s="233"/>
      <c r="K36" s="233"/>
      <c r="L36" s="233"/>
      <c r="M36" s="152"/>
      <c r="N36" s="152"/>
      <c r="O36" s="152"/>
      <c r="P36" s="152"/>
      <c r="Q36" s="152"/>
      <c r="R36" s="152"/>
      <c r="S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W36" s="626" t="s">
        <v>336</v>
      </c>
      <c r="AX36" s="626"/>
      <c r="AY36" s="626"/>
      <c r="AZ36" s="626"/>
      <c r="BA36" s="626"/>
      <c r="BB36" s="626"/>
      <c r="BC36" s="626"/>
      <c r="BD36" s="626"/>
      <c r="BE36" s="626"/>
      <c r="BF36" s="626"/>
      <c r="BG36" s="152"/>
      <c r="BH36" s="152"/>
    </row>
    <row r="37" spans="12:60" ht="15.75">
      <c r="L37" s="152"/>
      <c r="M37" s="152"/>
      <c r="N37" s="152"/>
      <c r="O37" s="152"/>
      <c r="P37" s="152"/>
      <c r="Q37" s="152"/>
      <c r="R37" s="152"/>
      <c r="S37" s="152"/>
      <c r="T37" s="205" t="s">
        <v>561</v>
      </c>
      <c r="X37" s="152"/>
      <c r="Y37" s="234"/>
      <c r="Z37" s="235"/>
      <c r="AA37" s="235"/>
      <c r="AB37" s="235"/>
      <c r="AC37" s="235"/>
      <c r="AD37" s="235"/>
      <c r="AE37" s="227"/>
      <c r="AF37" s="227"/>
      <c r="AG37" s="227"/>
      <c r="AH37" s="227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60" ht="15.75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ht="15.75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ht="15.75">
      <c r="V40" s="208"/>
    </row>
    <row r="41" ht="15.75">
      <c r="V41" s="208"/>
    </row>
    <row r="42" spans="22:60" ht="16.5" thickBot="1">
      <c r="V42" s="208"/>
      <c r="BH42" s="236" t="s">
        <v>562</v>
      </c>
    </row>
    <row r="43" spans="1:60" ht="15" customHeight="1">
      <c r="A43" s="627" t="s">
        <v>563</v>
      </c>
      <c r="B43" s="628"/>
      <c r="C43" s="628"/>
      <c r="D43" s="628"/>
      <c r="E43" s="628"/>
      <c r="F43" s="628"/>
      <c r="G43" s="628"/>
      <c r="H43" s="628"/>
      <c r="I43" s="628"/>
      <c r="J43" s="628"/>
      <c r="K43" s="628"/>
      <c r="L43" s="628"/>
      <c r="M43" s="628"/>
      <c r="N43" s="628"/>
      <c r="O43" s="628"/>
      <c r="P43" s="628"/>
      <c r="Q43" s="628"/>
      <c r="R43" s="629"/>
      <c r="S43" s="632" t="s">
        <v>87</v>
      </c>
      <c r="T43" s="629"/>
      <c r="U43" s="633" t="s">
        <v>253</v>
      </c>
      <c r="V43" s="634"/>
      <c r="W43" s="634"/>
      <c r="X43" s="634"/>
      <c r="Y43" s="634"/>
      <c r="Z43" s="634"/>
      <c r="AA43" s="634"/>
      <c r="AB43" s="634"/>
      <c r="AC43" s="634"/>
      <c r="AD43" s="634"/>
      <c r="AE43" s="634"/>
      <c r="AF43" s="634"/>
      <c r="AG43" s="634"/>
      <c r="AH43" s="634"/>
      <c r="AI43" s="634"/>
      <c r="AJ43" s="634"/>
      <c r="AK43" s="634"/>
      <c r="AL43" s="634"/>
      <c r="AM43" s="634"/>
      <c r="AN43" s="634"/>
      <c r="AO43" s="634"/>
      <c r="AP43" s="634"/>
      <c r="AQ43" s="634"/>
      <c r="AR43" s="634"/>
      <c r="AS43" s="634"/>
      <c r="AT43" s="634"/>
      <c r="AU43" s="634"/>
      <c r="AV43" s="634"/>
      <c r="AW43" s="634"/>
      <c r="AX43" s="635"/>
      <c r="AY43" s="632" t="s">
        <v>255</v>
      </c>
      <c r="AZ43" s="628"/>
      <c r="BA43" s="628"/>
      <c r="BB43" s="628"/>
      <c r="BC43" s="629"/>
      <c r="BD43" s="632" t="s">
        <v>564</v>
      </c>
      <c r="BE43" s="628"/>
      <c r="BF43" s="628"/>
      <c r="BG43" s="628"/>
      <c r="BH43" s="636"/>
    </row>
    <row r="44" spans="1:60" ht="15.75" customHeight="1">
      <c r="A44" s="630"/>
      <c r="B44" s="613"/>
      <c r="C44" s="613"/>
      <c r="D44" s="613"/>
      <c r="E44" s="613"/>
      <c r="F44" s="613"/>
      <c r="G44" s="613"/>
      <c r="H44" s="613"/>
      <c r="I44" s="613"/>
      <c r="J44" s="613"/>
      <c r="K44" s="613"/>
      <c r="L44" s="613"/>
      <c r="M44" s="613"/>
      <c r="N44" s="613"/>
      <c r="O44" s="613"/>
      <c r="P44" s="613"/>
      <c r="Q44" s="613"/>
      <c r="R44" s="614"/>
      <c r="S44" s="619"/>
      <c r="T44" s="614"/>
      <c r="U44" s="618" t="s">
        <v>565</v>
      </c>
      <c r="V44" s="610"/>
      <c r="W44" s="610"/>
      <c r="X44" s="610"/>
      <c r="Y44" s="621"/>
      <c r="Z44" s="609" t="s">
        <v>566</v>
      </c>
      <c r="AA44" s="610"/>
      <c r="AB44" s="610"/>
      <c r="AC44" s="610"/>
      <c r="AD44" s="621"/>
      <c r="AE44" s="609" t="s">
        <v>567</v>
      </c>
      <c r="AF44" s="610"/>
      <c r="AG44" s="610"/>
      <c r="AH44" s="610"/>
      <c r="AI44" s="621"/>
      <c r="AJ44" s="609" t="s">
        <v>568</v>
      </c>
      <c r="AK44" s="610"/>
      <c r="AL44" s="610"/>
      <c r="AM44" s="610"/>
      <c r="AN44" s="621"/>
      <c r="AO44" s="609" t="s">
        <v>569</v>
      </c>
      <c r="AP44" s="610"/>
      <c r="AQ44" s="610"/>
      <c r="AR44" s="610"/>
      <c r="AS44" s="611"/>
      <c r="AT44" s="618" t="s">
        <v>570</v>
      </c>
      <c r="AU44" s="610"/>
      <c r="AV44" s="610"/>
      <c r="AW44" s="610"/>
      <c r="AX44" s="611"/>
      <c r="AY44" s="619"/>
      <c r="AZ44" s="613"/>
      <c r="BA44" s="613"/>
      <c r="BB44" s="613"/>
      <c r="BC44" s="614"/>
      <c r="BD44" s="619"/>
      <c r="BE44" s="613"/>
      <c r="BF44" s="613"/>
      <c r="BG44" s="613"/>
      <c r="BH44" s="637"/>
    </row>
    <row r="45" spans="1:60" ht="15.75">
      <c r="A45" s="630"/>
      <c r="B45" s="613"/>
      <c r="C45" s="613"/>
      <c r="D45" s="613"/>
      <c r="E45" s="613"/>
      <c r="F45" s="613"/>
      <c r="G45" s="613"/>
      <c r="H45" s="613"/>
      <c r="I45" s="613"/>
      <c r="J45" s="613"/>
      <c r="K45" s="613"/>
      <c r="L45" s="613"/>
      <c r="M45" s="613"/>
      <c r="N45" s="613"/>
      <c r="O45" s="613"/>
      <c r="P45" s="613"/>
      <c r="Q45" s="613"/>
      <c r="R45" s="614"/>
      <c r="S45" s="619"/>
      <c r="T45" s="614"/>
      <c r="U45" s="619"/>
      <c r="V45" s="613"/>
      <c r="W45" s="613"/>
      <c r="X45" s="613"/>
      <c r="Y45" s="622"/>
      <c r="Z45" s="612"/>
      <c r="AA45" s="613"/>
      <c r="AB45" s="613"/>
      <c r="AC45" s="613"/>
      <c r="AD45" s="622"/>
      <c r="AE45" s="612"/>
      <c r="AF45" s="613"/>
      <c r="AG45" s="613"/>
      <c r="AH45" s="613"/>
      <c r="AI45" s="622"/>
      <c r="AJ45" s="612"/>
      <c r="AK45" s="613"/>
      <c r="AL45" s="613"/>
      <c r="AM45" s="613"/>
      <c r="AN45" s="622"/>
      <c r="AO45" s="612"/>
      <c r="AP45" s="613"/>
      <c r="AQ45" s="613"/>
      <c r="AR45" s="613"/>
      <c r="AS45" s="614"/>
      <c r="AT45" s="619"/>
      <c r="AU45" s="613"/>
      <c r="AV45" s="613"/>
      <c r="AW45" s="613"/>
      <c r="AX45" s="614"/>
      <c r="AY45" s="619"/>
      <c r="AZ45" s="613"/>
      <c r="BA45" s="613"/>
      <c r="BB45" s="613"/>
      <c r="BC45" s="614"/>
      <c r="BD45" s="619"/>
      <c r="BE45" s="613"/>
      <c r="BF45" s="613"/>
      <c r="BG45" s="613"/>
      <c r="BH45" s="637"/>
    </row>
    <row r="46" spans="1:60" ht="15.75">
      <c r="A46" s="630"/>
      <c r="B46" s="613"/>
      <c r="C46" s="613"/>
      <c r="D46" s="613"/>
      <c r="E46" s="613"/>
      <c r="F46" s="613"/>
      <c r="G46" s="613"/>
      <c r="H46" s="613"/>
      <c r="I46" s="613"/>
      <c r="J46" s="613"/>
      <c r="K46" s="613"/>
      <c r="L46" s="613"/>
      <c r="M46" s="613"/>
      <c r="N46" s="613"/>
      <c r="O46" s="613"/>
      <c r="P46" s="613"/>
      <c r="Q46" s="613"/>
      <c r="R46" s="614"/>
      <c r="S46" s="619"/>
      <c r="T46" s="614"/>
      <c r="U46" s="619"/>
      <c r="V46" s="613"/>
      <c r="W46" s="613"/>
      <c r="X46" s="613"/>
      <c r="Y46" s="622"/>
      <c r="Z46" s="612"/>
      <c r="AA46" s="613"/>
      <c r="AB46" s="613"/>
      <c r="AC46" s="613"/>
      <c r="AD46" s="622"/>
      <c r="AE46" s="612"/>
      <c r="AF46" s="613"/>
      <c r="AG46" s="613"/>
      <c r="AH46" s="613"/>
      <c r="AI46" s="622"/>
      <c r="AJ46" s="612"/>
      <c r="AK46" s="613"/>
      <c r="AL46" s="613"/>
      <c r="AM46" s="613"/>
      <c r="AN46" s="622"/>
      <c r="AO46" s="612"/>
      <c r="AP46" s="613"/>
      <c r="AQ46" s="613"/>
      <c r="AR46" s="613"/>
      <c r="AS46" s="614"/>
      <c r="AT46" s="619"/>
      <c r="AU46" s="613"/>
      <c r="AV46" s="613"/>
      <c r="AW46" s="613"/>
      <c r="AX46" s="614"/>
      <c r="AY46" s="619"/>
      <c r="AZ46" s="613"/>
      <c r="BA46" s="613"/>
      <c r="BB46" s="613"/>
      <c r="BC46" s="614"/>
      <c r="BD46" s="619"/>
      <c r="BE46" s="613"/>
      <c r="BF46" s="613"/>
      <c r="BG46" s="613"/>
      <c r="BH46" s="637"/>
    </row>
    <row r="47" spans="1:60" ht="110.25" customHeight="1">
      <c r="A47" s="631"/>
      <c r="B47" s="616"/>
      <c r="C47" s="616"/>
      <c r="D47" s="616"/>
      <c r="E47" s="616"/>
      <c r="F47" s="616"/>
      <c r="G47" s="616"/>
      <c r="H47" s="616"/>
      <c r="I47" s="616"/>
      <c r="J47" s="616"/>
      <c r="K47" s="616"/>
      <c r="L47" s="616"/>
      <c r="M47" s="616"/>
      <c r="N47" s="616"/>
      <c r="O47" s="616"/>
      <c r="P47" s="616"/>
      <c r="Q47" s="616"/>
      <c r="R47" s="617"/>
      <c r="S47" s="620"/>
      <c r="T47" s="617"/>
      <c r="U47" s="620"/>
      <c r="V47" s="616"/>
      <c r="W47" s="616"/>
      <c r="X47" s="616"/>
      <c r="Y47" s="623"/>
      <c r="Z47" s="615"/>
      <c r="AA47" s="616"/>
      <c r="AB47" s="616"/>
      <c r="AC47" s="616"/>
      <c r="AD47" s="623"/>
      <c r="AE47" s="615"/>
      <c r="AF47" s="616"/>
      <c r="AG47" s="616"/>
      <c r="AH47" s="616"/>
      <c r="AI47" s="623"/>
      <c r="AJ47" s="615"/>
      <c r="AK47" s="616"/>
      <c r="AL47" s="616"/>
      <c r="AM47" s="616"/>
      <c r="AN47" s="623"/>
      <c r="AO47" s="615"/>
      <c r="AP47" s="616"/>
      <c r="AQ47" s="616"/>
      <c r="AR47" s="616"/>
      <c r="AS47" s="617"/>
      <c r="AT47" s="620"/>
      <c r="AU47" s="616"/>
      <c r="AV47" s="616"/>
      <c r="AW47" s="616"/>
      <c r="AX47" s="617"/>
      <c r="AY47" s="620"/>
      <c r="AZ47" s="616"/>
      <c r="BA47" s="616"/>
      <c r="BB47" s="616"/>
      <c r="BC47" s="617"/>
      <c r="BD47" s="620"/>
      <c r="BE47" s="616"/>
      <c r="BF47" s="616"/>
      <c r="BG47" s="616"/>
      <c r="BH47" s="638"/>
    </row>
    <row r="48" spans="1:60" ht="15.75">
      <c r="A48" s="624"/>
      <c r="B48" s="603"/>
      <c r="C48" s="603">
        <v>1</v>
      </c>
      <c r="D48" s="603"/>
      <c r="E48" s="603"/>
      <c r="F48" s="603"/>
      <c r="G48" s="603"/>
      <c r="H48" s="603"/>
      <c r="I48" s="603"/>
      <c r="J48" s="603"/>
      <c r="K48" s="603"/>
      <c r="L48" s="603"/>
      <c r="M48" s="603"/>
      <c r="N48" s="603"/>
      <c r="O48" s="603"/>
      <c r="P48" s="603"/>
      <c r="Q48" s="603"/>
      <c r="R48" s="607"/>
      <c r="S48" s="606">
        <v>2</v>
      </c>
      <c r="T48" s="607"/>
      <c r="U48" s="606">
        <v>3</v>
      </c>
      <c r="V48" s="603"/>
      <c r="W48" s="603"/>
      <c r="X48" s="603"/>
      <c r="Y48" s="604"/>
      <c r="Z48" s="602">
        <v>4</v>
      </c>
      <c r="AA48" s="603"/>
      <c r="AB48" s="603"/>
      <c r="AC48" s="603"/>
      <c r="AD48" s="604"/>
      <c r="AE48" s="602">
        <v>5</v>
      </c>
      <c r="AF48" s="603"/>
      <c r="AG48" s="603"/>
      <c r="AH48" s="603"/>
      <c r="AI48" s="604"/>
      <c r="AJ48" s="602">
        <v>6</v>
      </c>
      <c r="AK48" s="603"/>
      <c r="AL48" s="603"/>
      <c r="AM48" s="603"/>
      <c r="AN48" s="604"/>
      <c r="AO48" s="602">
        <v>7</v>
      </c>
      <c r="AP48" s="603"/>
      <c r="AQ48" s="603"/>
      <c r="AR48" s="603"/>
      <c r="AS48" s="604"/>
      <c r="AT48" s="602">
        <v>8</v>
      </c>
      <c r="AU48" s="603"/>
      <c r="AV48" s="603"/>
      <c r="AW48" s="603"/>
      <c r="AX48" s="604"/>
      <c r="AY48" s="602">
        <v>9</v>
      </c>
      <c r="AZ48" s="603"/>
      <c r="BA48" s="603"/>
      <c r="BB48" s="603"/>
      <c r="BC48" s="604"/>
      <c r="BD48" s="602">
        <v>10</v>
      </c>
      <c r="BE48" s="603"/>
      <c r="BF48" s="603"/>
      <c r="BG48" s="603"/>
      <c r="BH48" s="605"/>
    </row>
    <row r="49" spans="1:60" ht="15.75" customHeight="1">
      <c r="A49" s="237" t="s">
        <v>103</v>
      </c>
      <c r="B49" s="558" t="s">
        <v>594</v>
      </c>
      <c r="C49" s="55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9"/>
      <c r="S49" s="606">
        <v>901</v>
      </c>
      <c r="T49" s="607"/>
      <c r="U49" s="608">
        <v>247167000</v>
      </c>
      <c r="V49" s="598"/>
      <c r="W49" s="598"/>
      <c r="X49" s="598"/>
      <c r="Y49" s="599"/>
      <c r="Z49" s="597">
        <v>314151</v>
      </c>
      <c r="AA49" s="598"/>
      <c r="AB49" s="598"/>
      <c r="AC49" s="598"/>
      <c r="AD49" s="599"/>
      <c r="AE49" s="597">
        <v>0</v>
      </c>
      <c r="AF49" s="598"/>
      <c r="AG49" s="598"/>
      <c r="AH49" s="598"/>
      <c r="AI49" s="599"/>
      <c r="AJ49" s="597">
        <v>5703362</v>
      </c>
      <c r="AK49" s="598"/>
      <c r="AL49" s="598"/>
      <c r="AM49" s="598"/>
      <c r="AN49" s="599"/>
      <c r="AO49" s="597">
        <v>309360188</v>
      </c>
      <c r="AP49" s="598"/>
      <c r="AQ49" s="598"/>
      <c r="AR49" s="598"/>
      <c r="AS49" s="599"/>
      <c r="AT49" s="597">
        <f>SUM(U49:AS49)</f>
        <v>562544701</v>
      </c>
      <c r="AU49" s="598"/>
      <c r="AV49" s="598"/>
      <c r="AW49" s="598"/>
      <c r="AX49" s="599"/>
      <c r="AY49" s="597">
        <v>0</v>
      </c>
      <c r="AZ49" s="598"/>
      <c r="BA49" s="598"/>
      <c r="BB49" s="598"/>
      <c r="BC49" s="599"/>
      <c r="BD49" s="597">
        <f>AT49+AY49</f>
        <v>562544701</v>
      </c>
      <c r="BE49" s="598"/>
      <c r="BF49" s="598"/>
      <c r="BG49" s="598"/>
      <c r="BH49" s="600"/>
    </row>
    <row r="50" spans="1:60" ht="15.75" customHeight="1">
      <c r="A50" s="238" t="s">
        <v>121</v>
      </c>
      <c r="B50" s="553" t="s">
        <v>571</v>
      </c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3"/>
      <c r="O50" s="553"/>
      <c r="P50" s="553"/>
      <c r="Q50" s="553"/>
      <c r="R50" s="554"/>
      <c r="S50" s="555">
        <v>902</v>
      </c>
      <c r="T50" s="556"/>
      <c r="U50" s="601">
        <v>0</v>
      </c>
      <c r="V50" s="593"/>
      <c r="W50" s="593"/>
      <c r="X50" s="593"/>
      <c r="Y50" s="594"/>
      <c r="Z50" s="592">
        <v>0</v>
      </c>
      <c r="AA50" s="593"/>
      <c r="AB50" s="593"/>
      <c r="AC50" s="593"/>
      <c r="AD50" s="594"/>
      <c r="AE50" s="592">
        <v>0</v>
      </c>
      <c r="AF50" s="593"/>
      <c r="AG50" s="593"/>
      <c r="AH50" s="593"/>
      <c r="AI50" s="594"/>
      <c r="AJ50" s="592">
        <v>0</v>
      </c>
      <c r="AK50" s="593"/>
      <c r="AL50" s="593"/>
      <c r="AM50" s="593"/>
      <c r="AN50" s="594"/>
      <c r="AO50" s="592">
        <v>-32516112</v>
      </c>
      <c r="AP50" s="593"/>
      <c r="AQ50" s="593"/>
      <c r="AR50" s="593"/>
      <c r="AS50" s="594"/>
      <c r="AT50" s="592">
        <f>SUM(U50:AS50)</f>
        <v>-32516112</v>
      </c>
      <c r="AU50" s="593"/>
      <c r="AV50" s="593"/>
      <c r="AW50" s="593"/>
      <c r="AX50" s="594"/>
      <c r="AY50" s="592">
        <v>0</v>
      </c>
      <c r="AZ50" s="593"/>
      <c r="BA50" s="593"/>
      <c r="BB50" s="593"/>
      <c r="BC50" s="594"/>
      <c r="BD50" s="592">
        <f>AT50+AY50</f>
        <v>-32516112</v>
      </c>
      <c r="BE50" s="593"/>
      <c r="BF50" s="593"/>
      <c r="BG50" s="593"/>
      <c r="BH50" s="595"/>
    </row>
    <row r="51" spans="1:60" ht="15.75" customHeight="1">
      <c r="A51" s="239" t="s">
        <v>140</v>
      </c>
      <c r="B51" s="534" t="s">
        <v>572</v>
      </c>
      <c r="C51" s="534"/>
      <c r="D51" s="534"/>
      <c r="E51" s="534"/>
      <c r="F51" s="534"/>
      <c r="G51" s="534"/>
      <c r="H51" s="534"/>
      <c r="I51" s="534"/>
      <c r="J51" s="534"/>
      <c r="K51" s="534"/>
      <c r="L51" s="534"/>
      <c r="M51" s="534"/>
      <c r="N51" s="534"/>
      <c r="O51" s="534"/>
      <c r="P51" s="534"/>
      <c r="Q51" s="534"/>
      <c r="R51" s="535"/>
      <c r="S51" s="536">
        <v>903</v>
      </c>
      <c r="T51" s="537"/>
      <c r="U51" s="596">
        <v>0</v>
      </c>
      <c r="V51" s="577"/>
      <c r="W51" s="577"/>
      <c r="X51" s="577"/>
      <c r="Y51" s="578"/>
      <c r="Z51" s="576">
        <v>0</v>
      </c>
      <c r="AA51" s="577"/>
      <c r="AB51" s="577"/>
      <c r="AC51" s="577"/>
      <c r="AD51" s="578"/>
      <c r="AE51" s="576">
        <v>0</v>
      </c>
      <c r="AF51" s="577"/>
      <c r="AG51" s="577"/>
      <c r="AH51" s="577"/>
      <c r="AI51" s="578"/>
      <c r="AJ51" s="576">
        <v>0</v>
      </c>
      <c r="AK51" s="577"/>
      <c r="AL51" s="577"/>
      <c r="AM51" s="577"/>
      <c r="AN51" s="578"/>
      <c r="AO51" s="576">
        <v>0</v>
      </c>
      <c r="AP51" s="577"/>
      <c r="AQ51" s="577"/>
      <c r="AR51" s="577"/>
      <c r="AS51" s="578"/>
      <c r="AT51" s="576">
        <v>0</v>
      </c>
      <c r="AU51" s="577"/>
      <c r="AV51" s="577"/>
      <c r="AW51" s="577"/>
      <c r="AX51" s="578"/>
      <c r="AY51" s="576">
        <v>0</v>
      </c>
      <c r="AZ51" s="577"/>
      <c r="BA51" s="577"/>
      <c r="BB51" s="577"/>
      <c r="BC51" s="578"/>
      <c r="BD51" s="576">
        <v>0</v>
      </c>
      <c r="BE51" s="577"/>
      <c r="BF51" s="577"/>
      <c r="BG51" s="577"/>
      <c r="BH51" s="579"/>
    </row>
    <row r="52" spans="1:60" ht="15.75" customHeight="1">
      <c r="A52" s="580" t="s">
        <v>154</v>
      </c>
      <c r="B52" s="582" t="s">
        <v>595</v>
      </c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3"/>
      <c r="S52" s="586">
        <v>904</v>
      </c>
      <c r="T52" s="587"/>
      <c r="U52" s="590">
        <f>U49</f>
        <v>247167000</v>
      </c>
      <c r="V52" s="569"/>
      <c r="W52" s="569"/>
      <c r="X52" s="569"/>
      <c r="Y52" s="570"/>
      <c r="Z52" s="568">
        <f>Z49</f>
        <v>314151</v>
      </c>
      <c r="AA52" s="569"/>
      <c r="AB52" s="569"/>
      <c r="AC52" s="569"/>
      <c r="AD52" s="570"/>
      <c r="AE52" s="568">
        <v>0</v>
      </c>
      <c r="AF52" s="569"/>
      <c r="AG52" s="569"/>
      <c r="AH52" s="569"/>
      <c r="AI52" s="570"/>
      <c r="AJ52" s="568">
        <f>AJ49</f>
        <v>5703362</v>
      </c>
      <c r="AK52" s="569"/>
      <c r="AL52" s="569"/>
      <c r="AM52" s="569"/>
      <c r="AN52" s="570"/>
      <c r="AO52" s="568">
        <f>AO49+AO50</f>
        <v>276844076</v>
      </c>
      <c r="AP52" s="569"/>
      <c r="AQ52" s="569"/>
      <c r="AR52" s="569"/>
      <c r="AS52" s="570"/>
      <c r="AT52" s="568">
        <f>SUM(U52:AS53)</f>
        <v>530028589</v>
      </c>
      <c r="AU52" s="569"/>
      <c r="AV52" s="569"/>
      <c r="AW52" s="569"/>
      <c r="AX52" s="570"/>
      <c r="AY52" s="568">
        <v>0</v>
      </c>
      <c r="AZ52" s="569"/>
      <c r="BA52" s="569"/>
      <c r="BB52" s="569"/>
      <c r="BC52" s="570"/>
      <c r="BD52" s="568">
        <f>AT52+AY52</f>
        <v>530028589</v>
      </c>
      <c r="BE52" s="569"/>
      <c r="BF52" s="569"/>
      <c r="BG52" s="569"/>
      <c r="BH52" s="574"/>
    </row>
    <row r="53" spans="1:60" ht="15.75">
      <c r="A53" s="581"/>
      <c r="B53" s="584"/>
      <c r="C53" s="584"/>
      <c r="D53" s="584"/>
      <c r="E53" s="584"/>
      <c r="F53" s="584"/>
      <c r="G53" s="584"/>
      <c r="H53" s="584"/>
      <c r="I53" s="584"/>
      <c r="J53" s="584"/>
      <c r="K53" s="584"/>
      <c r="L53" s="584"/>
      <c r="M53" s="584"/>
      <c r="N53" s="584"/>
      <c r="O53" s="584"/>
      <c r="P53" s="584"/>
      <c r="Q53" s="584"/>
      <c r="R53" s="585"/>
      <c r="S53" s="588"/>
      <c r="T53" s="589"/>
      <c r="U53" s="591"/>
      <c r="V53" s="572"/>
      <c r="W53" s="572"/>
      <c r="X53" s="572"/>
      <c r="Y53" s="573"/>
      <c r="Z53" s="571"/>
      <c r="AA53" s="572"/>
      <c r="AB53" s="572"/>
      <c r="AC53" s="572"/>
      <c r="AD53" s="573"/>
      <c r="AE53" s="571"/>
      <c r="AF53" s="572"/>
      <c r="AG53" s="572"/>
      <c r="AH53" s="572"/>
      <c r="AI53" s="573"/>
      <c r="AJ53" s="571"/>
      <c r="AK53" s="572"/>
      <c r="AL53" s="572"/>
      <c r="AM53" s="572"/>
      <c r="AN53" s="573"/>
      <c r="AO53" s="571"/>
      <c r="AP53" s="572"/>
      <c r="AQ53" s="572"/>
      <c r="AR53" s="572"/>
      <c r="AS53" s="573"/>
      <c r="AT53" s="571"/>
      <c r="AU53" s="572"/>
      <c r="AV53" s="572"/>
      <c r="AW53" s="572"/>
      <c r="AX53" s="573"/>
      <c r="AY53" s="571"/>
      <c r="AZ53" s="572"/>
      <c r="BA53" s="572"/>
      <c r="BB53" s="572"/>
      <c r="BC53" s="573"/>
      <c r="BD53" s="571"/>
      <c r="BE53" s="572"/>
      <c r="BF53" s="572"/>
      <c r="BG53" s="572"/>
      <c r="BH53" s="575"/>
    </row>
    <row r="54" spans="1:60" ht="15.75" customHeight="1">
      <c r="A54" s="238" t="s">
        <v>155</v>
      </c>
      <c r="B54" s="553" t="s">
        <v>573</v>
      </c>
      <c r="C54" s="553"/>
      <c r="D54" s="553"/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4"/>
      <c r="S54" s="555">
        <v>905</v>
      </c>
      <c r="T54" s="556"/>
      <c r="U54" s="557">
        <v>0</v>
      </c>
      <c r="V54" s="546"/>
      <c r="W54" s="546"/>
      <c r="X54" s="546"/>
      <c r="Y54" s="547"/>
      <c r="Z54" s="545">
        <v>0</v>
      </c>
      <c r="AA54" s="546"/>
      <c r="AB54" s="546"/>
      <c r="AC54" s="546"/>
      <c r="AD54" s="547"/>
      <c r="AE54" s="545">
        <v>0</v>
      </c>
      <c r="AF54" s="546"/>
      <c r="AG54" s="546"/>
      <c r="AH54" s="546"/>
      <c r="AI54" s="547"/>
      <c r="AJ54" s="545">
        <v>0</v>
      </c>
      <c r="AK54" s="546"/>
      <c r="AL54" s="546"/>
      <c r="AM54" s="546"/>
      <c r="AN54" s="547"/>
      <c r="AO54" s="545">
        <v>0</v>
      </c>
      <c r="AP54" s="546"/>
      <c r="AQ54" s="546"/>
      <c r="AR54" s="546"/>
      <c r="AS54" s="547"/>
      <c r="AT54" s="545">
        <f>SUM(U54:AS54)</f>
        <v>0</v>
      </c>
      <c r="AU54" s="546"/>
      <c r="AV54" s="546"/>
      <c r="AW54" s="546"/>
      <c r="AX54" s="547"/>
      <c r="AY54" s="545"/>
      <c r="AZ54" s="546"/>
      <c r="BA54" s="546"/>
      <c r="BB54" s="546"/>
      <c r="BC54" s="547"/>
      <c r="BD54" s="545">
        <f aca="true" t="shared" si="0" ref="BD54:BD60">AT54+AY54</f>
        <v>0</v>
      </c>
      <c r="BE54" s="546"/>
      <c r="BF54" s="546"/>
      <c r="BG54" s="546"/>
      <c r="BH54" s="548"/>
    </row>
    <row r="55" spans="1:60" ht="26.25" customHeight="1">
      <c r="A55" s="241" t="s">
        <v>156</v>
      </c>
      <c r="B55" s="539" t="s">
        <v>574</v>
      </c>
      <c r="C55" s="539"/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  <c r="Q55" s="539"/>
      <c r="R55" s="540"/>
      <c r="S55" s="541">
        <v>906</v>
      </c>
      <c r="T55" s="542"/>
      <c r="U55" s="543">
        <v>0</v>
      </c>
      <c r="V55" s="532"/>
      <c r="W55" s="532"/>
      <c r="X55" s="532"/>
      <c r="Y55" s="544"/>
      <c r="Z55" s="531">
        <v>11089</v>
      </c>
      <c r="AA55" s="532"/>
      <c r="AB55" s="532"/>
      <c r="AC55" s="532"/>
      <c r="AD55" s="544"/>
      <c r="AE55" s="531">
        <v>0</v>
      </c>
      <c r="AF55" s="532"/>
      <c r="AG55" s="532"/>
      <c r="AH55" s="532"/>
      <c r="AI55" s="544"/>
      <c r="AJ55" s="531">
        <v>0</v>
      </c>
      <c r="AK55" s="532"/>
      <c r="AL55" s="532"/>
      <c r="AM55" s="532"/>
      <c r="AN55" s="544"/>
      <c r="AO55" s="531">
        <v>0</v>
      </c>
      <c r="AP55" s="532"/>
      <c r="AQ55" s="532"/>
      <c r="AR55" s="532"/>
      <c r="AS55" s="544"/>
      <c r="AT55" s="531">
        <f aca="true" t="shared" si="1" ref="AT55:AT60">SUM(U55:AS55)</f>
        <v>11089</v>
      </c>
      <c r="AU55" s="532"/>
      <c r="AV55" s="532"/>
      <c r="AW55" s="532"/>
      <c r="AX55" s="544"/>
      <c r="AY55" s="531">
        <v>0</v>
      </c>
      <c r="AZ55" s="532"/>
      <c r="BA55" s="532"/>
      <c r="BB55" s="532"/>
      <c r="BC55" s="544"/>
      <c r="BD55" s="531">
        <f t="shared" si="0"/>
        <v>11089</v>
      </c>
      <c r="BE55" s="532"/>
      <c r="BF55" s="532"/>
      <c r="BG55" s="532"/>
      <c r="BH55" s="533"/>
    </row>
    <row r="56" spans="1:60" ht="27" customHeight="1">
      <c r="A56" s="241" t="s">
        <v>157</v>
      </c>
      <c r="B56" s="539" t="s">
        <v>575</v>
      </c>
      <c r="C56" s="539"/>
      <c r="D56" s="539"/>
      <c r="E56" s="539"/>
      <c r="F56" s="539"/>
      <c r="G56" s="539"/>
      <c r="H56" s="539"/>
      <c r="I56" s="539"/>
      <c r="J56" s="539"/>
      <c r="K56" s="539"/>
      <c r="L56" s="539"/>
      <c r="M56" s="539"/>
      <c r="N56" s="539"/>
      <c r="O56" s="539"/>
      <c r="P56" s="539"/>
      <c r="Q56" s="539"/>
      <c r="R56" s="540"/>
      <c r="S56" s="541">
        <v>907</v>
      </c>
      <c r="T56" s="542"/>
      <c r="U56" s="543">
        <v>0</v>
      </c>
      <c r="V56" s="532"/>
      <c r="W56" s="532"/>
      <c r="X56" s="532"/>
      <c r="Y56" s="544"/>
      <c r="Z56" s="531">
        <v>0</v>
      </c>
      <c r="AA56" s="532"/>
      <c r="AB56" s="532"/>
      <c r="AC56" s="532"/>
      <c r="AD56" s="544"/>
      <c r="AE56" s="531">
        <v>0</v>
      </c>
      <c r="AF56" s="532"/>
      <c r="AG56" s="532"/>
      <c r="AH56" s="532"/>
      <c r="AI56" s="544"/>
      <c r="AJ56" s="531">
        <v>0</v>
      </c>
      <c r="AK56" s="532"/>
      <c r="AL56" s="532"/>
      <c r="AM56" s="532"/>
      <c r="AN56" s="544"/>
      <c r="AO56" s="531">
        <v>0</v>
      </c>
      <c r="AP56" s="532"/>
      <c r="AQ56" s="532"/>
      <c r="AR56" s="532"/>
      <c r="AS56" s="544"/>
      <c r="AT56" s="531">
        <f t="shared" si="1"/>
        <v>0</v>
      </c>
      <c r="AU56" s="532"/>
      <c r="AV56" s="532"/>
      <c r="AW56" s="532"/>
      <c r="AX56" s="544"/>
      <c r="AY56" s="531">
        <v>0</v>
      </c>
      <c r="AZ56" s="532"/>
      <c r="BA56" s="532"/>
      <c r="BB56" s="532"/>
      <c r="BC56" s="544"/>
      <c r="BD56" s="531">
        <f t="shared" si="0"/>
        <v>0</v>
      </c>
      <c r="BE56" s="532"/>
      <c r="BF56" s="532"/>
      <c r="BG56" s="532"/>
      <c r="BH56" s="533"/>
    </row>
    <row r="57" spans="1:60" ht="15.75">
      <c r="A57" s="241" t="s">
        <v>179</v>
      </c>
      <c r="B57" s="566" t="s">
        <v>256</v>
      </c>
      <c r="C57" s="566"/>
      <c r="D57" s="566"/>
      <c r="E57" s="566"/>
      <c r="F57" s="566"/>
      <c r="G57" s="566"/>
      <c r="H57" s="566"/>
      <c r="I57" s="566"/>
      <c r="J57" s="566"/>
      <c r="K57" s="566"/>
      <c r="L57" s="566"/>
      <c r="M57" s="566"/>
      <c r="N57" s="566"/>
      <c r="O57" s="566"/>
      <c r="P57" s="566"/>
      <c r="Q57" s="566"/>
      <c r="R57" s="567"/>
      <c r="S57" s="541">
        <v>908</v>
      </c>
      <c r="T57" s="542"/>
      <c r="U57" s="543">
        <v>0</v>
      </c>
      <c r="V57" s="532"/>
      <c r="W57" s="532"/>
      <c r="X57" s="532"/>
      <c r="Y57" s="544"/>
      <c r="Z57" s="531">
        <v>0</v>
      </c>
      <c r="AA57" s="532"/>
      <c r="AB57" s="532"/>
      <c r="AC57" s="532"/>
      <c r="AD57" s="544"/>
      <c r="AE57" s="531">
        <v>0</v>
      </c>
      <c r="AF57" s="532"/>
      <c r="AG57" s="532"/>
      <c r="AH57" s="532"/>
      <c r="AI57" s="544"/>
      <c r="AJ57" s="531">
        <v>0</v>
      </c>
      <c r="AK57" s="532"/>
      <c r="AL57" s="532"/>
      <c r="AM57" s="532"/>
      <c r="AN57" s="544"/>
      <c r="AO57" s="531">
        <v>44620901</v>
      </c>
      <c r="AP57" s="532"/>
      <c r="AQ57" s="532"/>
      <c r="AR57" s="532"/>
      <c r="AS57" s="544"/>
      <c r="AT57" s="531">
        <f t="shared" si="1"/>
        <v>44620901</v>
      </c>
      <c r="AU57" s="532"/>
      <c r="AV57" s="532"/>
      <c r="AW57" s="532"/>
      <c r="AX57" s="544"/>
      <c r="AY57" s="531">
        <v>0</v>
      </c>
      <c r="AZ57" s="532"/>
      <c r="BA57" s="532"/>
      <c r="BB57" s="532"/>
      <c r="BC57" s="544"/>
      <c r="BD57" s="531">
        <f t="shared" si="0"/>
        <v>44620901</v>
      </c>
      <c r="BE57" s="532"/>
      <c r="BF57" s="532"/>
      <c r="BG57" s="532"/>
      <c r="BH57" s="533"/>
    </row>
    <row r="58" spans="1:60" ht="15.75">
      <c r="A58" s="241" t="s">
        <v>181</v>
      </c>
      <c r="B58" s="242" t="s">
        <v>576</v>
      </c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3"/>
      <c r="S58" s="541">
        <v>909</v>
      </c>
      <c r="T58" s="542"/>
      <c r="U58" s="543">
        <v>0</v>
      </c>
      <c r="V58" s="532"/>
      <c r="W58" s="532"/>
      <c r="X58" s="532"/>
      <c r="Y58" s="544"/>
      <c r="Z58" s="531">
        <v>0</v>
      </c>
      <c r="AA58" s="532"/>
      <c r="AB58" s="532"/>
      <c r="AC58" s="532"/>
      <c r="AD58" s="544"/>
      <c r="AE58" s="531">
        <v>0</v>
      </c>
      <c r="AF58" s="532"/>
      <c r="AG58" s="532"/>
      <c r="AH58" s="532"/>
      <c r="AI58" s="544"/>
      <c r="AJ58" s="531">
        <v>0</v>
      </c>
      <c r="AK58" s="532"/>
      <c r="AL58" s="532"/>
      <c r="AM58" s="532"/>
      <c r="AN58" s="544"/>
      <c r="AO58" s="531">
        <v>0</v>
      </c>
      <c r="AP58" s="532"/>
      <c r="AQ58" s="532"/>
      <c r="AR58" s="532"/>
      <c r="AS58" s="544"/>
      <c r="AT58" s="531">
        <f t="shared" si="1"/>
        <v>0</v>
      </c>
      <c r="AU58" s="532"/>
      <c r="AV58" s="532"/>
      <c r="AW58" s="532"/>
      <c r="AX58" s="544"/>
      <c r="AY58" s="531">
        <v>0</v>
      </c>
      <c r="AZ58" s="532"/>
      <c r="BA58" s="532"/>
      <c r="BB58" s="532"/>
      <c r="BC58" s="544"/>
      <c r="BD58" s="531">
        <f t="shared" si="0"/>
        <v>0</v>
      </c>
      <c r="BE58" s="532"/>
      <c r="BF58" s="532"/>
      <c r="BG58" s="532"/>
      <c r="BH58" s="533"/>
    </row>
    <row r="59" spans="1:60" ht="27" customHeight="1">
      <c r="A59" s="241" t="s">
        <v>257</v>
      </c>
      <c r="B59" s="539" t="s">
        <v>577</v>
      </c>
      <c r="C59" s="539"/>
      <c r="D59" s="539"/>
      <c r="E59" s="539"/>
      <c r="F59" s="539"/>
      <c r="G59" s="539"/>
      <c r="H59" s="539"/>
      <c r="I59" s="539"/>
      <c r="J59" s="539"/>
      <c r="K59" s="539"/>
      <c r="L59" s="539"/>
      <c r="M59" s="539"/>
      <c r="N59" s="539"/>
      <c r="O59" s="539"/>
      <c r="P59" s="539"/>
      <c r="Q59" s="539"/>
      <c r="R59" s="540"/>
      <c r="S59" s="541">
        <v>910</v>
      </c>
      <c r="T59" s="542"/>
      <c r="U59" s="543">
        <v>0</v>
      </c>
      <c r="V59" s="532"/>
      <c r="W59" s="532"/>
      <c r="X59" s="532"/>
      <c r="Y59" s="544"/>
      <c r="Z59" s="531">
        <v>0</v>
      </c>
      <c r="AA59" s="532"/>
      <c r="AB59" s="532"/>
      <c r="AC59" s="532"/>
      <c r="AD59" s="544"/>
      <c r="AE59" s="531">
        <v>0</v>
      </c>
      <c r="AF59" s="532"/>
      <c r="AG59" s="532"/>
      <c r="AH59" s="532"/>
      <c r="AI59" s="544"/>
      <c r="AJ59" s="531">
        <v>0</v>
      </c>
      <c r="AK59" s="532"/>
      <c r="AL59" s="532"/>
      <c r="AM59" s="532"/>
      <c r="AN59" s="544"/>
      <c r="AO59" s="531">
        <v>0</v>
      </c>
      <c r="AP59" s="532"/>
      <c r="AQ59" s="532"/>
      <c r="AR59" s="532"/>
      <c r="AS59" s="544"/>
      <c r="AT59" s="531">
        <f t="shared" si="1"/>
        <v>0</v>
      </c>
      <c r="AU59" s="532"/>
      <c r="AV59" s="532"/>
      <c r="AW59" s="532"/>
      <c r="AX59" s="544"/>
      <c r="AY59" s="531">
        <v>0</v>
      </c>
      <c r="AZ59" s="532"/>
      <c r="BA59" s="532"/>
      <c r="BB59" s="532"/>
      <c r="BC59" s="544"/>
      <c r="BD59" s="531">
        <f t="shared" si="0"/>
        <v>0</v>
      </c>
      <c r="BE59" s="532"/>
      <c r="BF59" s="532"/>
      <c r="BG59" s="532"/>
      <c r="BH59" s="533"/>
    </row>
    <row r="60" spans="1:62" ht="27" customHeight="1">
      <c r="A60" s="239" t="s">
        <v>185</v>
      </c>
      <c r="B60" s="534" t="s">
        <v>578</v>
      </c>
      <c r="C60" s="534"/>
      <c r="D60" s="534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34"/>
      <c r="P60" s="534"/>
      <c r="Q60" s="534"/>
      <c r="R60" s="535"/>
      <c r="S60" s="536">
        <v>911</v>
      </c>
      <c r="T60" s="537"/>
      <c r="U60" s="538">
        <v>0</v>
      </c>
      <c r="V60" s="524"/>
      <c r="W60" s="524"/>
      <c r="X60" s="524"/>
      <c r="Y60" s="525"/>
      <c r="Z60" s="523">
        <v>0</v>
      </c>
      <c r="AA60" s="524"/>
      <c r="AB60" s="524"/>
      <c r="AC60" s="524"/>
      <c r="AD60" s="525"/>
      <c r="AE60" s="523">
        <v>0</v>
      </c>
      <c r="AF60" s="524"/>
      <c r="AG60" s="524"/>
      <c r="AH60" s="524"/>
      <c r="AI60" s="525"/>
      <c r="AJ60" s="523">
        <v>0</v>
      </c>
      <c r="AK60" s="524"/>
      <c r="AL60" s="524"/>
      <c r="AM60" s="524"/>
      <c r="AN60" s="525"/>
      <c r="AO60" s="523">
        <v>0</v>
      </c>
      <c r="AP60" s="524"/>
      <c r="AQ60" s="524"/>
      <c r="AR60" s="524"/>
      <c r="AS60" s="525"/>
      <c r="AT60" s="523">
        <f t="shared" si="1"/>
        <v>0</v>
      </c>
      <c r="AU60" s="524"/>
      <c r="AV60" s="524"/>
      <c r="AW60" s="524"/>
      <c r="AX60" s="525"/>
      <c r="AY60" s="523">
        <v>0</v>
      </c>
      <c r="AZ60" s="524"/>
      <c r="BA60" s="524"/>
      <c r="BB60" s="524"/>
      <c r="BC60" s="525"/>
      <c r="BD60" s="523">
        <f t="shared" si="0"/>
        <v>0</v>
      </c>
      <c r="BE60" s="524"/>
      <c r="BF60" s="524"/>
      <c r="BG60" s="524"/>
      <c r="BH60" s="526"/>
      <c r="BJ60" s="244"/>
    </row>
    <row r="61" spans="1:62" ht="27" customHeight="1">
      <c r="A61" s="237" t="s">
        <v>187</v>
      </c>
      <c r="B61" s="558" t="s">
        <v>596</v>
      </c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8"/>
      <c r="R61" s="559"/>
      <c r="S61" s="560">
        <v>912</v>
      </c>
      <c r="T61" s="561"/>
      <c r="U61" s="549">
        <f>SUM(U52:Y60)</f>
        <v>247167000</v>
      </c>
      <c r="V61" s="550"/>
      <c r="W61" s="550"/>
      <c r="X61" s="550"/>
      <c r="Y61" s="563"/>
      <c r="Z61" s="562">
        <f>SUM(Z52:AD60)</f>
        <v>325240</v>
      </c>
      <c r="AA61" s="550"/>
      <c r="AB61" s="550"/>
      <c r="AC61" s="550"/>
      <c r="AD61" s="563"/>
      <c r="AE61" s="562">
        <f>SUM(AE52:AI60)</f>
        <v>0</v>
      </c>
      <c r="AF61" s="550"/>
      <c r="AG61" s="550"/>
      <c r="AH61" s="550"/>
      <c r="AI61" s="563"/>
      <c r="AJ61" s="562">
        <f>SUM(AJ52:AN60)</f>
        <v>5703362</v>
      </c>
      <c r="AK61" s="550"/>
      <c r="AL61" s="550"/>
      <c r="AM61" s="550"/>
      <c r="AN61" s="563"/>
      <c r="AO61" s="562">
        <f>SUM(AO52:AS60)</f>
        <v>321464977</v>
      </c>
      <c r="AP61" s="550"/>
      <c r="AQ61" s="550"/>
      <c r="AR61" s="550"/>
      <c r="AS61" s="563"/>
      <c r="AT61" s="562">
        <f>SUM(AT52:AX60)</f>
        <v>574660579</v>
      </c>
      <c r="AU61" s="550"/>
      <c r="AV61" s="550"/>
      <c r="AW61" s="550"/>
      <c r="AX61" s="563"/>
      <c r="AY61" s="562">
        <v>0</v>
      </c>
      <c r="AZ61" s="550"/>
      <c r="BA61" s="550"/>
      <c r="BB61" s="550"/>
      <c r="BC61" s="563"/>
      <c r="BD61" s="562">
        <f>AT61+AY61</f>
        <v>574660579</v>
      </c>
      <c r="BE61" s="550"/>
      <c r="BF61" s="550"/>
      <c r="BG61" s="550"/>
      <c r="BH61" s="552"/>
      <c r="BJ61" s="244"/>
    </row>
    <row r="62" spans="1:60" ht="15.75">
      <c r="A62" s="238" t="s">
        <v>189</v>
      </c>
      <c r="B62" s="564" t="s">
        <v>571</v>
      </c>
      <c r="C62" s="564"/>
      <c r="D62" s="564"/>
      <c r="E62" s="564"/>
      <c r="F62" s="564"/>
      <c r="G62" s="564"/>
      <c r="H62" s="564"/>
      <c r="I62" s="564"/>
      <c r="J62" s="564"/>
      <c r="K62" s="564"/>
      <c r="L62" s="564"/>
      <c r="M62" s="564"/>
      <c r="N62" s="564"/>
      <c r="O62" s="564"/>
      <c r="P62" s="564"/>
      <c r="Q62" s="564"/>
      <c r="R62" s="565"/>
      <c r="S62" s="555">
        <v>913</v>
      </c>
      <c r="T62" s="556"/>
      <c r="U62" s="557">
        <v>0</v>
      </c>
      <c r="V62" s="546"/>
      <c r="W62" s="546"/>
      <c r="X62" s="546"/>
      <c r="Y62" s="547"/>
      <c r="Z62" s="545">
        <v>0</v>
      </c>
      <c r="AA62" s="546"/>
      <c r="AB62" s="546"/>
      <c r="AC62" s="546"/>
      <c r="AD62" s="547"/>
      <c r="AE62" s="545">
        <v>0</v>
      </c>
      <c r="AF62" s="546"/>
      <c r="AG62" s="546"/>
      <c r="AH62" s="546"/>
      <c r="AI62" s="547"/>
      <c r="AJ62" s="545">
        <v>0</v>
      </c>
      <c r="AK62" s="546"/>
      <c r="AL62" s="546"/>
      <c r="AM62" s="546"/>
      <c r="AN62" s="547"/>
      <c r="AO62" s="545">
        <v>0</v>
      </c>
      <c r="AP62" s="546"/>
      <c r="AQ62" s="546"/>
      <c r="AR62" s="546"/>
      <c r="AS62" s="547"/>
      <c r="AT62" s="545">
        <f>SUM(U62:AS62)</f>
        <v>0</v>
      </c>
      <c r="AU62" s="546"/>
      <c r="AV62" s="546"/>
      <c r="AW62" s="546"/>
      <c r="AX62" s="547"/>
      <c r="AY62" s="545">
        <v>0</v>
      </c>
      <c r="AZ62" s="546"/>
      <c r="BA62" s="546"/>
      <c r="BB62" s="546"/>
      <c r="BC62" s="547"/>
      <c r="BD62" s="545">
        <f>AT62+AY62</f>
        <v>0</v>
      </c>
      <c r="BE62" s="546"/>
      <c r="BF62" s="546"/>
      <c r="BG62" s="546"/>
      <c r="BH62" s="548"/>
    </row>
    <row r="63" spans="1:60" ht="15.75">
      <c r="A63" s="239" t="s">
        <v>191</v>
      </c>
      <c r="B63" s="245" t="s">
        <v>572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6"/>
      <c r="S63" s="536">
        <v>914</v>
      </c>
      <c r="T63" s="537"/>
      <c r="U63" s="538">
        <v>0</v>
      </c>
      <c r="V63" s="524"/>
      <c r="W63" s="524"/>
      <c r="X63" s="524"/>
      <c r="Y63" s="525"/>
      <c r="Z63" s="523">
        <v>0</v>
      </c>
      <c r="AA63" s="524"/>
      <c r="AB63" s="524"/>
      <c r="AC63" s="524"/>
      <c r="AD63" s="525"/>
      <c r="AE63" s="523">
        <v>0</v>
      </c>
      <c r="AF63" s="524"/>
      <c r="AG63" s="524"/>
      <c r="AH63" s="524"/>
      <c r="AI63" s="525"/>
      <c r="AJ63" s="523">
        <v>0</v>
      </c>
      <c r="AK63" s="524"/>
      <c r="AL63" s="524"/>
      <c r="AM63" s="524"/>
      <c r="AN63" s="525"/>
      <c r="AO63" s="523">
        <v>0</v>
      </c>
      <c r="AP63" s="524"/>
      <c r="AQ63" s="524"/>
      <c r="AR63" s="524"/>
      <c r="AS63" s="525"/>
      <c r="AT63" s="523">
        <v>0</v>
      </c>
      <c r="AU63" s="524"/>
      <c r="AV63" s="524"/>
      <c r="AW63" s="524"/>
      <c r="AX63" s="525"/>
      <c r="AY63" s="523">
        <v>0</v>
      </c>
      <c r="AZ63" s="524"/>
      <c r="BA63" s="524"/>
      <c r="BB63" s="524"/>
      <c r="BC63" s="525"/>
      <c r="BD63" s="523">
        <v>0</v>
      </c>
      <c r="BE63" s="524"/>
      <c r="BF63" s="524"/>
      <c r="BG63" s="524"/>
      <c r="BH63" s="526"/>
    </row>
    <row r="64" spans="1:60" ht="27" customHeight="1">
      <c r="A64" s="240" t="s">
        <v>193</v>
      </c>
      <c r="B64" s="558" t="s">
        <v>579</v>
      </c>
      <c r="C64" s="558"/>
      <c r="D64" s="558"/>
      <c r="E64" s="558"/>
      <c r="F64" s="558"/>
      <c r="G64" s="558"/>
      <c r="H64" s="558"/>
      <c r="I64" s="558"/>
      <c r="J64" s="558"/>
      <c r="K64" s="558"/>
      <c r="L64" s="558"/>
      <c r="M64" s="558"/>
      <c r="N64" s="558"/>
      <c r="O64" s="558"/>
      <c r="P64" s="558"/>
      <c r="Q64" s="558"/>
      <c r="R64" s="559"/>
      <c r="S64" s="560">
        <v>915</v>
      </c>
      <c r="T64" s="561"/>
      <c r="U64" s="549">
        <f>U61</f>
        <v>247167000</v>
      </c>
      <c r="V64" s="550"/>
      <c r="W64" s="550"/>
      <c r="X64" s="550"/>
      <c r="Y64" s="551"/>
      <c r="Z64" s="549">
        <f>Z61</f>
        <v>325240</v>
      </c>
      <c r="AA64" s="550"/>
      <c r="AB64" s="550"/>
      <c r="AC64" s="550"/>
      <c r="AD64" s="551"/>
      <c r="AE64" s="549">
        <f>AE61</f>
        <v>0</v>
      </c>
      <c r="AF64" s="550"/>
      <c r="AG64" s="550"/>
      <c r="AH64" s="550"/>
      <c r="AI64" s="551"/>
      <c r="AJ64" s="549">
        <f>AJ61+AJ62</f>
        <v>5703362</v>
      </c>
      <c r="AK64" s="550"/>
      <c r="AL64" s="550"/>
      <c r="AM64" s="550"/>
      <c r="AN64" s="551"/>
      <c r="AO64" s="549">
        <f>AO61+AO62</f>
        <v>321464977</v>
      </c>
      <c r="AP64" s="550"/>
      <c r="AQ64" s="550"/>
      <c r="AR64" s="550"/>
      <c r="AS64" s="551"/>
      <c r="AT64" s="549">
        <f>AT61+AT62</f>
        <v>574660579</v>
      </c>
      <c r="AU64" s="550"/>
      <c r="AV64" s="550"/>
      <c r="AW64" s="550"/>
      <c r="AX64" s="551"/>
      <c r="AY64" s="549">
        <v>0</v>
      </c>
      <c r="AZ64" s="550"/>
      <c r="BA64" s="550"/>
      <c r="BB64" s="550"/>
      <c r="BC64" s="551"/>
      <c r="BD64" s="549">
        <f>BD61+BD62</f>
        <v>574660579</v>
      </c>
      <c r="BE64" s="550"/>
      <c r="BF64" s="550"/>
      <c r="BG64" s="550"/>
      <c r="BH64" s="552"/>
    </row>
    <row r="65" spans="1:60" ht="15.75" customHeight="1">
      <c r="A65" s="238" t="s">
        <v>195</v>
      </c>
      <c r="B65" s="553" t="s">
        <v>573</v>
      </c>
      <c r="C65" s="553"/>
      <c r="D65" s="553"/>
      <c r="E65" s="553"/>
      <c r="F65" s="553"/>
      <c r="G65" s="553"/>
      <c r="H65" s="553"/>
      <c r="I65" s="553"/>
      <c r="J65" s="553"/>
      <c r="K65" s="553"/>
      <c r="L65" s="553"/>
      <c r="M65" s="553"/>
      <c r="N65" s="553"/>
      <c r="O65" s="553"/>
      <c r="P65" s="553"/>
      <c r="Q65" s="553"/>
      <c r="R65" s="554"/>
      <c r="S65" s="555">
        <v>916</v>
      </c>
      <c r="T65" s="556"/>
      <c r="U65" s="557">
        <v>0</v>
      </c>
      <c r="V65" s="546"/>
      <c r="W65" s="546"/>
      <c r="X65" s="546"/>
      <c r="Y65" s="547"/>
      <c r="Z65" s="545">
        <v>0</v>
      </c>
      <c r="AA65" s="546"/>
      <c r="AB65" s="546"/>
      <c r="AC65" s="546"/>
      <c r="AD65" s="547"/>
      <c r="AE65" s="545">
        <v>0</v>
      </c>
      <c r="AF65" s="546"/>
      <c r="AG65" s="546"/>
      <c r="AH65" s="546"/>
      <c r="AI65" s="547"/>
      <c r="AJ65" s="545">
        <v>0</v>
      </c>
      <c r="AK65" s="546"/>
      <c r="AL65" s="546"/>
      <c r="AM65" s="546"/>
      <c r="AN65" s="547"/>
      <c r="AO65" s="545">
        <v>0</v>
      </c>
      <c r="AP65" s="546"/>
      <c r="AQ65" s="546"/>
      <c r="AR65" s="546"/>
      <c r="AS65" s="547"/>
      <c r="AT65" s="545">
        <f aca="true" t="shared" si="2" ref="AT65:AT71">SUM(U65:AS65)</f>
        <v>0</v>
      </c>
      <c r="AU65" s="546"/>
      <c r="AV65" s="546"/>
      <c r="AW65" s="546"/>
      <c r="AX65" s="547"/>
      <c r="AY65" s="545">
        <v>0</v>
      </c>
      <c r="AZ65" s="546"/>
      <c r="BA65" s="546"/>
      <c r="BB65" s="546"/>
      <c r="BC65" s="547"/>
      <c r="BD65" s="545">
        <f aca="true" t="shared" si="3" ref="BD65:BD71">AT65+AY65</f>
        <v>0</v>
      </c>
      <c r="BE65" s="546"/>
      <c r="BF65" s="546"/>
      <c r="BG65" s="546"/>
      <c r="BH65" s="548"/>
    </row>
    <row r="66" spans="1:60" ht="27" customHeight="1">
      <c r="A66" s="241" t="s">
        <v>258</v>
      </c>
      <c r="B66" s="539" t="s">
        <v>574</v>
      </c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40"/>
      <c r="S66" s="541">
        <v>917</v>
      </c>
      <c r="T66" s="542"/>
      <c r="U66" s="543">
        <v>0</v>
      </c>
      <c r="V66" s="532"/>
      <c r="W66" s="532"/>
      <c r="X66" s="532"/>
      <c r="Y66" s="544"/>
      <c r="Z66" s="531">
        <v>-60552</v>
      </c>
      <c r="AA66" s="532"/>
      <c r="AB66" s="532"/>
      <c r="AC66" s="532"/>
      <c r="AD66" s="544"/>
      <c r="AE66" s="531">
        <v>0</v>
      </c>
      <c r="AF66" s="532"/>
      <c r="AG66" s="532"/>
      <c r="AH66" s="532"/>
      <c r="AI66" s="544"/>
      <c r="AJ66" s="531">
        <v>0</v>
      </c>
      <c r="AK66" s="532"/>
      <c r="AL66" s="532"/>
      <c r="AM66" s="532"/>
      <c r="AN66" s="544"/>
      <c r="AO66" s="531">
        <v>0</v>
      </c>
      <c r="AP66" s="532"/>
      <c r="AQ66" s="532"/>
      <c r="AR66" s="532"/>
      <c r="AS66" s="544"/>
      <c r="AT66" s="531">
        <f t="shared" si="2"/>
        <v>-60552</v>
      </c>
      <c r="AU66" s="532"/>
      <c r="AV66" s="532"/>
      <c r="AW66" s="532"/>
      <c r="AX66" s="544"/>
      <c r="AY66" s="531">
        <v>0</v>
      </c>
      <c r="AZ66" s="532"/>
      <c r="BA66" s="532"/>
      <c r="BB66" s="532"/>
      <c r="BC66" s="544"/>
      <c r="BD66" s="531">
        <f t="shared" si="3"/>
        <v>-60552</v>
      </c>
      <c r="BE66" s="532"/>
      <c r="BF66" s="532"/>
      <c r="BG66" s="532"/>
      <c r="BH66" s="533"/>
    </row>
    <row r="67" spans="1:60" ht="27" customHeight="1">
      <c r="A67" s="241" t="s">
        <v>259</v>
      </c>
      <c r="B67" s="539" t="s">
        <v>575</v>
      </c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40"/>
      <c r="S67" s="541">
        <v>918</v>
      </c>
      <c r="T67" s="542"/>
      <c r="U67" s="543">
        <v>0</v>
      </c>
      <c r="V67" s="532"/>
      <c r="W67" s="532"/>
      <c r="X67" s="532"/>
      <c r="Y67" s="544"/>
      <c r="Z67" s="531">
        <v>0</v>
      </c>
      <c r="AA67" s="532"/>
      <c r="AB67" s="532"/>
      <c r="AC67" s="532"/>
      <c r="AD67" s="544"/>
      <c r="AE67" s="531">
        <v>0</v>
      </c>
      <c r="AF67" s="532"/>
      <c r="AG67" s="532"/>
      <c r="AH67" s="532"/>
      <c r="AI67" s="544"/>
      <c r="AJ67" s="531">
        <v>0</v>
      </c>
      <c r="AK67" s="532"/>
      <c r="AL67" s="532"/>
      <c r="AM67" s="532"/>
      <c r="AN67" s="544"/>
      <c r="AO67" s="531">
        <v>0</v>
      </c>
      <c r="AP67" s="532"/>
      <c r="AQ67" s="532"/>
      <c r="AR67" s="532"/>
      <c r="AS67" s="544"/>
      <c r="AT67" s="531">
        <f t="shared" si="2"/>
        <v>0</v>
      </c>
      <c r="AU67" s="532"/>
      <c r="AV67" s="532"/>
      <c r="AW67" s="532"/>
      <c r="AX67" s="544"/>
      <c r="AY67" s="531">
        <v>0</v>
      </c>
      <c r="AZ67" s="532"/>
      <c r="BA67" s="532"/>
      <c r="BB67" s="532"/>
      <c r="BC67" s="544"/>
      <c r="BD67" s="531">
        <f t="shared" si="3"/>
        <v>0</v>
      </c>
      <c r="BE67" s="532"/>
      <c r="BF67" s="532"/>
      <c r="BG67" s="532"/>
      <c r="BH67" s="533"/>
    </row>
    <row r="68" spans="1:60" ht="15.75">
      <c r="A68" s="241" t="s">
        <v>260</v>
      </c>
      <c r="B68" s="242" t="s">
        <v>256</v>
      </c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3"/>
      <c r="S68" s="541">
        <v>919</v>
      </c>
      <c r="T68" s="542"/>
      <c r="U68" s="543">
        <v>0</v>
      </c>
      <c r="V68" s="532"/>
      <c r="W68" s="532"/>
      <c r="X68" s="532"/>
      <c r="Y68" s="544"/>
      <c r="Z68" s="531">
        <v>0</v>
      </c>
      <c r="AA68" s="532"/>
      <c r="AB68" s="532"/>
      <c r="AC68" s="532"/>
      <c r="AD68" s="544"/>
      <c r="AE68" s="531">
        <v>0</v>
      </c>
      <c r="AF68" s="532"/>
      <c r="AG68" s="532"/>
      <c r="AH68" s="532"/>
      <c r="AI68" s="544"/>
      <c r="AJ68" s="531">
        <v>0</v>
      </c>
      <c r="AK68" s="532"/>
      <c r="AL68" s="532"/>
      <c r="AM68" s="532"/>
      <c r="AN68" s="544"/>
      <c r="AO68" s="531">
        <v>35616480</v>
      </c>
      <c r="AP68" s="532"/>
      <c r="AQ68" s="532"/>
      <c r="AR68" s="532"/>
      <c r="AS68" s="544"/>
      <c r="AT68" s="531">
        <f t="shared" si="2"/>
        <v>35616480</v>
      </c>
      <c r="AU68" s="532"/>
      <c r="AV68" s="532"/>
      <c r="AW68" s="532"/>
      <c r="AX68" s="544"/>
      <c r="AY68" s="531">
        <v>0</v>
      </c>
      <c r="AZ68" s="532"/>
      <c r="BA68" s="532"/>
      <c r="BB68" s="532"/>
      <c r="BC68" s="544"/>
      <c r="BD68" s="531">
        <f t="shared" si="3"/>
        <v>35616480</v>
      </c>
      <c r="BE68" s="532"/>
      <c r="BF68" s="532"/>
      <c r="BG68" s="532"/>
      <c r="BH68" s="533"/>
    </row>
    <row r="69" spans="1:60" ht="15.75">
      <c r="A69" s="241" t="s">
        <v>261</v>
      </c>
      <c r="B69" s="242" t="s">
        <v>576</v>
      </c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3"/>
      <c r="S69" s="541">
        <v>920</v>
      </c>
      <c r="T69" s="542"/>
      <c r="U69" s="543">
        <v>0</v>
      </c>
      <c r="V69" s="532"/>
      <c r="W69" s="532"/>
      <c r="X69" s="532"/>
      <c r="Y69" s="544"/>
      <c r="Z69" s="531">
        <v>0</v>
      </c>
      <c r="AA69" s="532"/>
      <c r="AB69" s="532"/>
      <c r="AC69" s="532"/>
      <c r="AD69" s="544"/>
      <c r="AE69" s="531">
        <v>0</v>
      </c>
      <c r="AF69" s="532"/>
      <c r="AG69" s="532"/>
      <c r="AH69" s="532"/>
      <c r="AI69" s="544"/>
      <c r="AJ69" s="531"/>
      <c r="AK69" s="532"/>
      <c r="AL69" s="532"/>
      <c r="AM69" s="532"/>
      <c r="AN69" s="544"/>
      <c r="AO69" s="531">
        <v>0</v>
      </c>
      <c r="AP69" s="532"/>
      <c r="AQ69" s="532"/>
      <c r="AR69" s="532"/>
      <c r="AS69" s="544"/>
      <c r="AT69" s="531">
        <f>SUM(U69:AS69)</f>
        <v>0</v>
      </c>
      <c r="AU69" s="532"/>
      <c r="AV69" s="532"/>
      <c r="AW69" s="532"/>
      <c r="AX69" s="544"/>
      <c r="AY69" s="531">
        <v>0</v>
      </c>
      <c r="AZ69" s="532"/>
      <c r="BA69" s="532"/>
      <c r="BB69" s="532"/>
      <c r="BC69" s="544"/>
      <c r="BD69" s="531">
        <f t="shared" si="3"/>
        <v>0</v>
      </c>
      <c r="BE69" s="532"/>
      <c r="BF69" s="532"/>
      <c r="BG69" s="532"/>
      <c r="BH69" s="533"/>
    </row>
    <row r="70" spans="1:60" ht="27" customHeight="1">
      <c r="A70" s="241" t="s">
        <v>262</v>
      </c>
      <c r="B70" s="539" t="s">
        <v>577</v>
      </c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40"/>
      <c r="S70" s="541">
        <v>921</v>
      </c>
      <c r="T70" s="542"/>
      <c r="U70" s="543">
        <v>0</v>
      </c>
      <c r="V70" s="532"/>
      <c r="W70" s="532"/>
      <c r="X70" s="532"/>
      <c r="Y70" s="544"/>
      <c r="Z70" s="531">
        <v>0</v>
      </c>
      <c r="AA70" s="532"/>
      <c r="AB70" s="532"/>
      <c r="AC70" s="532"/>
      <c r="AD70" s="544"/>
      <c r="AE70" s="531">
        <v>0</v>
      </c>
      <c r="AF70" s="532"/>
      <c r="AG70" s="532"/>
      <c r="AH70" s="532"/>
      <c r="AI70" s="544"/>
      <c r="AJ70" s="531">
        <v>0</v>
      </c>
      <c r="AK70" s="532"/>
      <c r="AL70" s="532"/>
      <c r="AM70" s="532"/>
      <c r="AN70" s="544"/>
      <c r="AO70" s="531">
        <v>0</v>
      </c>
      <c r="AP70" s="532"/>
      <c r="AQ70" s="532"/>
      <c r="AR70" s="532"/>
      <c r="AS70" s="544"/>
      <c r="AT70" s="531">
        <f t="shared" si="2"/>
        <v>0</v>
      </c>
      <c r="AU70" s="532"/>
      <c r="AV70" s="532"/>
      <c r="AW70" s="532"/>
      <c r="AX70" s="544"/>
      <c r="AY70" s="531">
        <v>0</v>
      </c>
      <c r="AZ70" s="532"/>
      <c r="BA70" s="532"/>
      <c r="BB70" s="532"/>
      <c r="BC70" s="544"/>
      <c r="BD70" s="531">
        <f t="shared" si="3"/>
        <v>0</v>
      </c>
      <c r="BE70" s="532"/>
      <c r="BF70" s="532"/>
      <c r="BG70" s="532"/>
      <c r="BH70" s="533"/>
    </row>
    <row r="71" spans="1:60" ht="27" customHeight="1">
      <c r="A71" s="239" t="s">
        <v>263</v>
      </c>
      <c r="B71" s="534" t="s">
        <v>578</v>
      </c>
      <c r="C71" s="534"/>
      <c r="D71" s="534"/>
      <c r="E71" s="534"/>
      <c r="F71" s="534"/>
      <c r="G71" s="534"/>
      <c r="H71" s="534"/>
      <c r="I71" s="534"/>
      <c r="J71" s="534"/>
      <c r="K71" s="534"/>
      <c r="L71" s="534"/>
      <c r="M71" s="534"/>
      <c r="N71" s="534"/>
      <c r="O71" s="534"/>
      <c r="P71" s="534"/>
      <c r="Q71" s="534"/>
      <c r="R71" s="535"/>
      <c r="S71" s="536">
        <v>922</v>
      </c>
      <c r="T71" s="537"/>
      <c r="U71" s="538">
        <v>0</v>
      </c>
      <c r="V71" s="524"/>
      <c r="W71" s="524"/>
      <c r="X71" s="524"/>
      <c r="Y71" s="525"/>
      <c r="Z71" s="523">
        <v>0</v>
      </c>
      <c r="AA71" s="524"/>
      <c r="AB71" s="524"/>
      <c r="AC71" s="524"/>
      <c r="AD71" s="525"/>
      <c r="AE71" s="523">
        <v>0</v>
      </c>
      <c r="AF71" s="524"/>
      <c r="AG71" s="524"/>
      <c r="AH71" s="524"/>
      <c r="AI71" s="525"/>
      <c r="AJ71" s="523">
        <v>0</v>
      </c>
      <c r="AK71" s="524"/>
      <c r="AL71" s="524"/>
      <c r="AM71" s="524"/>
      <c r="AN71" s="525"/>
      <c r="AO71" s="523">
        <v>0</v>
      </c>
      <c r="AP71" s="524"/>
      <c r="AQ71" s="524"/>
      <c r="AR71" s="524"/>
      <c r="AS71" s="525"/>
      <c r="AT71" s="523">
        <f t="shared" si="2"/>
        <v>0</v>
      </c>
      <c r="AU71" s="524"/>
      <c r="AV71" s="524"/>
      <c r="AW71" s="524"/>
      <c r="AX71" s="525"/>
      <c r="AY71" s="523">
        <v>0</v>
      </c>
      <c r="AZ71" s="524"/>
      <c r="BA71" s="524"/>
      <c r="BB71" s="524"/>
      <c r="BC71" s="525"/>
      <c r="BD71" s="523">
        <f t="shared" si="3"/>
        <v>0</v>
      </c>
      <c r="BE71" s="524"/>
      <c r="BF71" s="524"/>
      <c r="BG71" s="524"/>
      <c r="BH71" s="526"/>
    </row>
    <row r="72" spans="1:60" ht="27" customHeight="1" thickBot="1">
      <c r="A72" s="247" t="s">
        <v>264</v>
      </c>
      <c r="B72" s="527" t="s">
        <v>597</v>
      </c>
      <c r="C72" s="527"/>
      <c r="D72" s="527"/>
      <c r="E72" s="527"/>
      <c r="F72" s="527"/>
      <c r="G72" s="527"/>
      <c r="H72" s="527"/>
      <c r="I72" s="527"/>
      <c r="J72" s="527"/>
      <c r="K72" s="527"/>
      <c r="L72" s="527"/>
      <c r="M72" s="527"/>
      <c r="N72" s="527"/>
      <c r="O72" s="527"/>
      <c r="P72" s="527"/>
      <c r="Q72" s="527"/>
      <c r="R72" s="528"/>
      <c r="S72" s="529">
        <v>923</v>
      </c>
      <c r="T72" s="530"/>
      <c r="U72" s="519">
        <f>SUM(U64:Y71)</f>
        <v>247167000</v>
      </c>
      <c r="V72" s="520"/>
      <c r="W72" s="520"/>
      <c r="X72" s="520"/>
      <c r="Y72" s="521"/>
      <c r="Z72" s="519">
        <f>SUM(Z64:AD71)</f>
        <v>264688</v>
      </c>
      <c r="AA72" s="520"/>
      <c r="AB72" s="520"/>
      <c r="AC72" s="520"/>
      <c r="AD72" s="521"/>
      <c r="AE72" s="519">
        <f>SUM(AE64:AI71)</f>
        <v>0</v>
      </c>
      <c r="AF72" s="520"/>
      <c r="AG72" s="520"/>
      <c r="AH72" s="520"/>
      <c r="AI72" s="521"/>
      <c r="AJ72" s="519">
        <f>SUM(AJ64:AN71)</f>
        <v>5703362</v>
      </c>
      <c r="AK72" s="520"/>
      <c r="AL72" s="520"/>
      <c r="AM72" s="520"/>
      <c r="AN72" s="521"/>
      <c r="AO72" s="519">
        <f>SUM(AO64:AS71)</f>
        <v>357081457</v>
      </c>
      <c r="AP72" s="520"/>
      <c r="AQ72" s="520"/>
      <c r="AR72" s="520"/>
      <c r="AS72" s="521"/>
      <c r="AT72" s="519">
        <f>SUM(AT64:AX71)</f>
        <v>610216507</v>
      </c>
      <c r="AU72" s="520"/>
      <c r="AV72" s="520"/>
      <c r="AW72" s="520"/>
      <c r="AX72" s="521"/>
      <c r="AY72" s="519">
        <v>0</v>
      </c>
      <c r="AZ72" s="520"/>
      <c r="BA72" s="520"/>
      <c r="BB72" s="520"/>
      <c r="BC72" s="521"/>
      <c r="BD72" s="519">
        <f>SUM(BD64:BH71)</f>
        <v>610216507</v>
      </c>
      <c r="BE72" s="520"/>
      <c r="BF72" s="520"/>
      <c r="BG72" s="520"/>
      <c r="BH72" s="522"/>
    </row>
    <row r="73" s="248" customFormat="1" ht="15.75"/>
    <row r="75" spans="47:49" ht="15.75">
      <c r="AU75" s="648"/>
      <c r="AV75" s="648"/>
      <c r="AW75" s="648"/>
    </row>
  </sheetData>
  <sheetProtection formatCells="0" formatColumns="0" formatRows="0" insertColumns="0" insertRows="0" insertHyperlinks="0" deleteColumns="0" deleteRows="0" sort="0" autoFilter="0" pivotTables="0"/>
  <mergeCells count="270">
    <mergeCell ref="AU75:AW75"/>
    <mergeCell ref="AJ44:AN47"/>
    <mergeCell ref="A23:BH23"/>
    <mergeCell ref="A8:Z8"/>
    <mergeCell ref="BA8:BH8"/>
    <mergeCell ref="A10:Z10"/>
    <mergeCell ref="BA10:BH10"/>
    <mergeCell ref="A14:P14"/>
    <mergeCell ref="W14:AL14"/>
    <mergeCell ref="AS14:BH14"/>
    <mergeCell ref="A15:P15"/>
    <mergeCell ref="BD1:BH1"/>
    <mergeCell ref="AV2:BH2"/>
    <mergeCell ref="AX4:BH4"/>
    <mergeCell ref="AG5:AM6"/>
    <mergeCell ref="A6:Z6"/>
    <mergeCell ref="AX6:BH6"/>
    <mergeCell ref="W15:AL15"/>
    <mergeCell ref="AS15:BH15"/>
    <mergeCell ref="A25:BH25"/>
    <mergeCell ref="T35:AH35"/>
    <mergeCell ref="AW36:BF36"/>
    <mergeCell ref="A43:R47"/>
    <mergeCell ref="S43:T47"/>
    <mergeCell ref="U43:AX43"/>
    <mergeCell ref="AY43:BC47"/>
    <mergeCell ref="BD43:BH47"/>
    <mergeCell ref="U44:Y47"/>
    <mergeCell ref="Z44:AD47"/>
    <mergeCell ref="AO44:AS47"/>
    <mergeCell ref="AT44:AX47"/>
    <mergeCell ref="AE44:AI47"/>
    <mergeCell ref="A48:B48"/>
    <mergeCell ref="C48:R48"/>
    <mergeCell ref="S48:T48"/>
    <mergeCell ref="U48:Y48"/>
    <mergeCell ref="Z48:AD48"/>
    <mergeCell ref="AE48:AI48"/>
    <mergeCell ref="AJ48:AN48"/>
    <mergeCell ref="AO48:AS48"/>
    <mergeCell ref="AT48:AX48"/>
    <mergeCell ref="AY48:BC48"/>
    <mergeCell ref="BD48:BH48"/>
    <mergeCell ref="B49:R49"/>
    <mergeCell ref="S49:T49"/>
    <mergeCell ref="U49:Y49"/>
    <mergeCell ref="Z49:AD49"/>
    <mergeCell ref="AE49:AI49"/>
    <mergeCell ref="AJ49:AN49"/>
    <mergeCell ref="AO49:AS49"/>
    <mergeCell ref="AT49:AX49"/>
    <mergeCell ref="AY49:BC49"/>
    <mergeCell ref="BD49:BH49"/>
    <mergeCell ref="B50:R50"/>
    <mergeCell ref="S50:T50"/>
    <mergeCell ref="U50:Y50"/>
    <mergeCell ref="Z50:AD50"/>
    <mergeCell ref="AE50:AI50"/>
    <mergeCell ref="AJ50:AN50"/>
    <mergeCell ref="AO50:AS50"/>
    <mergeCell ref="AT50:AX50"/>
    <mergeCell ref="AY50:BC50"/>
    <mergeCell ref="BD50:BH50"/>
    <mergeCell ref="B51:R51"/>
    <mergeCell ref="S51:T51"/>
    <mergeCell ref="U51:Y51"/>
    <mergeCell ref="Z51:AD51"/>
    <mergeCell ref="AE51:AI51"/>
    <mergeCell ref="AJ51:AN51"/>
    <mergeCell ref="AO51:AS51"/>
    <mergeCell ref="AT51:AX51"/>
    <mergeCell ref="AY51:BC51"/>
    <mergeCell ref="BD51:BH51"/>
    <mergeCell ref="A52:A53"/>
    <mergeCell ref="B52:R53"/>
    <mergeCell ref="S52:T53"/>
    <mergeCell ref="U52:Y53"/>
    <mergeCell ref="Z52:AD53"/>
    <mergeCell ref="AE52:AI53"/>
    <mergeCell ref="AJ52:AN53"/>
    <mergeCell ref="AO52:AS53"/>
    <mergeCell ref="AT52:AX53"/>
    <mergeCell ref="AY52:BC53"/>
    <mergeCell ref="BD52:BH53"/>
    <mergeCell ref="B54:R54"/>
    <mergeCell ref="S54:T54"/>
    <mergeCell ref="U54:Y54"/>
    <mergeCell ref="Z54:AD54"/>
    <mergeCell ref="AE54:AI54"/>
    <mergeCell ref="AJ54:AN54"/>
    <mergeCell ref="AO54:AS54"/>
    <mergeCell ref="AT54:AX54"/>
    <mergeCell ref="AY54:BC54"/>
    <mergeCell ref="BD54:BH54"/>
    <mergeCell ref="B55:R55"/>
    <mergeCell ref="S55:T55"/>
    <mergeCell ref="U55:Y55"/>
    <mergeCell ref="Z55:AD55"/>
    <mergeCell ref="AE55:AI55"/>
    <mergeCell ref="AJ55:AN55"/>
    <mergeCell ref="AO55:AS55"/>
    <mergeCell ref="AT55:AX55"/>
    <mergeCell ref="AY55:BC55"/>
    <mergeCell ref="BD55:BH55"/>
    <mergeCell ref="B56:R56"/>
    <mergeCell ref="S56:T56"/>
    <mergeCell ref="U56:Y56"/>
    <mergeCell ref="Z56:AD56"/>
    <mergeCell ref="AE56:AI56"/>
    <mergeCell ref="AJ56:AN56"/>
    <mergeCell ref="AO56:AS56"/>
    <mergeCell ref="AT56:AX56"/>
    <mergeCell ref="AY56:BC56"/>
    <mergeCell ref="BD56:BH56"/>
    <mergeCell ref="B57:R57"/>
    <mergeCell ref="S57:T57"/>
    <mergeCell ref="U57:Y57"/>
    <mergeCell ref="Z57:AD57"/>
    <mergeCell ref="AE57:AI57"/>
    <mergeCell ref="AJ57:AN57"/>
    <mergeCell ref="AO57:AS57"/>
    <mergeCell ref="AT57:AX57"/>
    <mergeCell ref="AY57:BC57"/>
    <mergeCell ref="BD57:BH57"/>
    <mergeCell ref="S58:T58"/>
    <mergeCell ref="U58:Y58"/>
    <mergeCell ref="Z58:AD58"/>
    <mergeCell ref="AE58:AI58"/>
    <mergeCell ref="AJ58:AN58"/>
    <mergeCell ref="AO58:AS58"/>
    <mergeCell ref="AT58:AX58"/>
    <mergeCell ref="AY58:BC58"/>
    <mergeCell ref="BD58:BH58"/>
    <mergeCell ref="B59:R59"/>
    <mergeCell ref="S59:T59"/>
    <mergeCell ref="U59:Y59"/>
    <mergeCell ref="Z59:AD59"/>
    <mergeCell ref="AE59:AI59"/>
    <mergeCell ref="AJ59:AN59"/>
    <mergeCell ref="AO59:AS59"/>
    <mergeCell ref="AT59:AX59"/>
    <mergeCell ref="AY59:BC59"/>
    <mergeCell ref="BD59:BH59"/>
    <mergeCell ref="B60:R60"/>
    <mergeCell ref="S60:T60"/>
    <mergeCell ref="U60:Y60"/>
    <mergeCell ref="Z60:AD60"/>
    <mergeCell ref="AE60:AI60"/>
    <mergeCell ref="AJ60:AN60"/>
    <mergeCell ref="AO60:AS60"/>
    <mergeCell ref="AT60:AX60"/>
    <mergeCell ref="AY60:BC60"/>
    <mergeCell ref="BD60:BH60"/>
    <mergeCell ref="B61:R61"/>
    <mergeCell ref="S61:T61"/>
    <mergeCell ref="U61:Y61"/>
    <mergeCell ref="Z61:AD61"/>
    <mergeCell ref="AE61:AI61"/>
    <mergeCell ref="AJ61:AN61"/>
    <mergeCell ref="AO61:AS61"/>
    <mergeCell ref="AT61:AX61"/>
    <mergeCell ref="AY61:BC61"/>
    <mergeCell ref="BD61:BH61"/>
    <mergeCell ref="B62:R62"/>
    <mergeCell ref="S62:T62"/>
    <mergeCell ref="U62:Y62"/>
    <mergeCell ref="Z62:AD62"/>
    <mergeCell ref="AE62:AI62"/>
    <mergeCell ref="AJ62:AN62"/>
    <mergeCell ref="AO62:AS62"/>
    <mergeCell ref="AT62:AX62"/>
    <mergeCell ref="AY62:BC62"/>
    <mergeCell ref="BD62:BH62"/>
    <mergeCell ref="S63:T63"/>
    <mergeCell ref="U63:Y63"/>
    <mergeCell ref="Z63:AD63"/>
    <mergeCell ref="AE63:AI63"/>
    <mergeCell ref="AJ63:AN63"/>
    <mergeCell ref="AO63:AS63"/>
    <mergeCell ref="AT63:AX63"/>
    <mergeCell ref="AY63:BC63"/>
    <mergeCell ref="BD63:BH63"/>
    <mergeCell ref="B64:R64"/>
    <mergeCell ref="S64:T64"/>
    <mergeCell ref="U64:Y64"/>
    <mergeCell ref="Z64:AD64"/>
    <mergeCell ref="AE64:AI64"/>
    <mergeCell ref="AJ64:AN64"/>
    <mergeCell ref="AO64:AS64"/>
    <mergeCell ref="AT64:AX64"/>
    <mergeCell ref="AY64:BC64"/>
    <mergeCell ref="BD64:BH64"/>
    <mergeCell ref="B65:R65"/>
    <mergeCell ref="S65:T65"/>
    <mergeCell ref="U65:Y65"/>
    <mergeCell ref="Z65:AD65"/>
    <mergeCell ref="AE65:AI65"/>
    <mergeCell ref="AJ65:AN65"/>
    <mergeCell ref="AO65:AS65"/>
    <mergeCell ref="AT65:AX65"/>
    <mergeCell ref="AY65:BC65"/>
    <mergeCell ref="BD65:BH65"/>
    <mergeCell ref="B66:R66"/>
    <mergeCell ref="S66:T66"/>
    <mergeCell ref="U66:Y66"/>
    <mergeCell ref="Z66:AD66"/>
    <mergeCell ref="AE66:AI66"/>
    <mergeCell ref="AJ66:AN66"/>
    <mergeCell ref="AO66:AS66"/>
    <mergeCell ref="AT66:AX66"/>
    <mergeCell ref="AY66:BC66"/>
    <mergeCell ref="BD66:BH66"/>
    <mergeCell ref="B67:R67"/>
    <mergeCell ref="S67:T67"/>
    <mergeCell ref="U67:Y67"/>
    <mergeCell ref="Z67:AD67"/>
    <mergeCell ref="AE67:AI67"/>
    <mergeCell ref="AJ67:AN67"/>
    <mergeCell ref="AO67:AS67"/>
    <mergeCell ref="AT67:AX67"/>
    <mergeCell ref="AY67:BC67"/>
    <mergeCell ref="BD67:BH67"/>
    <mergeCell ref="S68:T68"/>
    <mergeCell ref="U68:Y68"/>
    <mergeCell ref="Z68:AD68"/>
    <mergeCell ref="AE68:AI68"/>
    <mergeCell ref="AJ68:AN68"/>
    <mergeCell ref="AO68:AS68"/>
    <mergeCell ref="AT68:AX68"/>
    <mergeCell ref="AY68:BC68"/>
    <mergeCell ref="BD68:BH68"/>
    <mergeCell ref="S69:T69"/>
    <mergeCell ref="U69:Y69"/>
    <mergeCell ref="Z69:AD69"/>
    <mergeCell ref="AE69:AI69"/>
    <mergeCell ref="AJ69:AN69"/>
    <mergeCell ref="AO69:AS69"/>
    <mergeCell ref="AT69:AX69"/>
    <mergeCell ref="AY69:BC69"/>
    <mergeCell ref="BD69:BH69"/>
    <mergeCell ref="B70:R70"/>
    <mergeCell ref="S70:T70"/>
    <mergeCell ref="U70:Y70"/>
    <mergeCell ref="Z70:AD70"/>
    <mergeCell ref="AE70:AI70"/>
    <mergeCell ref="AJ70:AN70"/>
    <mergeCell ref="AO70:AS70"/>
    <mergeCell ref="AT70:AX70"/>
    <mergeCell ref="AY70:BC70"/>
    <mergeCell ref="BD70:BH70"/>
    <mergeCell ref="B71:R71"/>
    <mergeCell ref="S71:T71"/>
    <mergeCell ref="U71:Y71"/>
    <mergeCell ref="Z71:AD71"/>
    <mergeCell ref="AE71:AI71"/>
    <mergeCell ref="AJ71:AN71"/>
    <mergeCell ref="B72:R72"/>
    <mergeCell ref="S72:T72"/>
    <mergeCell ref="U72:Y72"/>
    <mergeCell ref="Z72:AD72"/>
    <mergeCell ref="AE72:AI72"/>
    <mergeCell ref="AJ72:AN72"/>
    <mergeCell ref="AO72:AS72"/>
    <mergeCell ref="AT72:AX72"/>
    <mergeCell ref="AY72:BC72"/>
    <mergeCell ref="BD72:BH72"/>
    <mergeCell ref="AO71:AS71"/>
    <mergeCell ref="AT71:AX71"/>
    <mergeCell ref="AY71:BC71"/>
    <mergeCell ref="BD71:BH7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33"/>
  <sheetViews>
    <sheetView zoomScale="60" zoomScaleNormal="60" zoomScalePageLayoutView="0" workbookViewId="0" topLeftCell="A1">
      <selection activeCell="A2" sqref="A2:A3"/>
    </sheetView>
  </sheetViews>
  <sheetFormatPr defaultColWidth="9.140625" defaultRowHeight="12.75"/>
  <cols>
    <col min="1" max="1" width="67.140625" style="17" customWidth="1"/>
    <col min="2" max="2" width="45.57421875" style="4" customWidth="1"/>
    <col min="3" max="16384" width="9.140625" style="4" customWidth="1"/>
  </cols>
  <sheetData>
    <row r="1" spans="1:11" ht="12.75">
      <c r="A1" s="2" t="s">
        <v>310</v>
      </c>
      <c r="B1" s="3" t="s">
        <v>305</v>
      </c>
      <c r="C1" s="1"/>
      <c r="E1" s="1"/>
      <c r="F1" s="1"/>
      <c r="G1" s="5"/>
      <c r="I1" s="6"/>
      <c r="J1" s="6"/>
      <c r="K1" s="6"/>
    </row>
    <row r="2" spans="1:11" ht="12.75">
      <c r="A2" s="653" t="s">
        <v>314</v>
      </c>
      <c r="B2" s="3" t="s">
        <v>311</v>
      </c>
      <c r="C2" s="1"/>
      <c r="E2" s="1"/>
      <c r="F2" s="1"/>
      <c r="G2" s="5"/>
      <c r="I2" s="6"/>
      <c r="J2" s="6"/>
      <c r="K2" s="6"/>
    </row>
    <row r="3" spans="1:11" ht="34.5" customHeight="1">
      <c r="A3" s="654"/>
      <c r="B3" s="3"/>
      <c r="C3" s="7"/>
      <c r="D3" s="7"/>
      <c r="E3" s="7"/>
      <c r="F3" s="7"/>
      <c r="G3" s="7"/>
      <c r="H3" s="7"/>
      <c r="I3" s="7"/>
      <c r="J3" s="7"/>
      <c r="K3" s="7"/>
    </row>
    <row r="4" spans="1:11" ht="48.75" customHeight="1">
      <c r="A4" s="8" t="s">
        <v>312</v>
      </c>
      <c r="B4" s="8" t="s">
        <v>313</v>
      </c>
      <c r="C4" s="7"/>
      <c r="D4" s="7"/>
      <c r="E4" s="7"/>
      <c r="F4" s="7"/>
      <c r="G4" s="7"/>
      <c r="H4" s="7"/>
      <c r="I4" s="7"/>
      <c r="J4" s="7"/>
      <c r="K4" s="7"/>
    </row>
    <row r="5" spans="1:2" ht="12.75">
      <c r="A5" s="9"/>
      <c r="B5" s="10"/>
    </row>
    <row r="6" spans="1:2" ht="12.75">
      <c r="A6" s="11"/>
      <c r="B6" s="10"/>
    </row>
    <row r="7" spans="1:2" ht="12.75">
      <c r="A7" s="12"/>
      <c r="B7" s="10"/>
    </row>
    <row r="8" spans="1:2" ht="12.75">
      <c r="A8" s="10"/>
      <c r="B8" s="13"/>
    </row>
    <row r="9" spans="1:2" ht="12.75">
      <c r="A9" s="14"/>
      <c r="B9" s="10"/>
    </row>
    <row r="10" spans="1:2" ht="12.75">
      <c r="A10" s="10"/>
      <c r="B10" s="10"/>
    </row>
    <row r="11" spans="1:2" ht="12.75">
      <c r="A11" s="10"/>
      <c r="B11" s="10"/>
    </row>
    <row r="12" spans="1:2" ht="12.75">
      <c r="A12" s="15"/>
      <c r="B12" s="10"/>
    </row>
    <row r="13" spans="1:2" ht="15" customHeight="1">
      <c r="A13" s="15"/>
      <c r="B13" s="10"/>
    </row>
    <row r="14" spans="1:2" ht="17.25" customHeight="1">
      <c r="A14" s="15"/>
      <c r="B14" s="10"/>
    </row>
    <row r="15" spans="1:2" ht="12.75">
      <c r="A15" s="15"/>
      <c r="B15" s="10"/>
    </row>
    <row r="16" spans="1:2" ht="12.75">
      <c r="A16" s="15"/>
      <c r="B16" s="10"/>
    </row>
    <row r="17" spans="1:2" ht="12.75">
      <c r="A17" s="15"/>
      <c r="B17" s="10"/>
    </row>
    <row r="18" spans="1:2" ht="12.75">
      <c r="A18" s="16"/>
      <c r="B18" s="10"/>
    </row>
    <row r="19" spans="1:2" ht="12.75">
      <c r="A19" s="15"/>
      <c r="B19" s="10"/>
    </row>
    <row r="20" spans="1:2" ht="12.75">
      <c r="A20" s="15"/>
      <c r="B20" s="10"/>
    </row>
    <row r="21" spans="1:2" ht="12.75">
      <c r="A21" s="15"/>
      <c r="B21" s="10"/>
    </row>
    <row r="22" spans="1:2" ht="17.25" customHeight="1">
      <c r="A22" s="9"/>
      <c r="B22" s="10"/>
    </row>
    <row r="23" spans="1:2" ht="12.75">
      <c r="A23" s="15"/>
      <c r="B23" s="10"/>
    </row>
    <row r="24" spans="1:2" ht="12.75">
      <c r="A24" s="15"/>
      <c r="B24" s="10"/>
    </row>
    <row r="25" spans="1:2" ht="12.75">
      <c r="A25" s="15"/>
      <c r="B25" s="10"/>
    </row>
    <row r="26" spans="1:2" ht="12.75">
      <c r="A26" s="15"/>
      <c r="B26" s="10"/>
    </row>
    <row r="27" spans="1:2" ht="12.75">
      <c r="A27" s="15"/>
      <c r="B27" s="10"/>
    </row>
    <row r="28" spans="1:2" ht="12.75">
      <c r="A28" s="15"/>
      <c r="B28" s="10"/>
    </row>
    <row r="30" spans="1:2" ht="12.75">
      <c r="A30" s="18" t="s">
        <v>302</v>
      </c>
      <c r="B30" s="5" t="s">
        <v>303</v>
      </c>
    </row>
    <row r="31" spans="1:2" ht="12.75">
      <c r="A31" s="2"/>
      <c r="B31" s="19"/>
    </row>
    <row r="32" ht="12.75">
      <c r="B32" s="5" t="s">
        <v>304</v>
      </c>
    </row>
    <row r="33" ht="12.75">
      <c r="B33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2:A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amrah</dc:creator>
  <cp:keywords/>
  <dc:description/>
  <cp:lastModifiedBy>VEDAD PLOCO</cp:lastModifiedBy>
  <cp:lastPrinted>2021-07-27T15:58:34Z</cp:lastPrinted>
  <dcterms:created xsi:type="dcterms:W3CDTF">2013-02-28T13:16:08Z</dcterms:created>
  <dcterms:modified xsi:type="dcterms:W3CDTF">2021-07-29T11:59:07Z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2021-02-15T13:28:46Z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67bb080e-f5bf-48f3-8148-75089ff26e2e</vt:lpwstr>
  </property>
  <property fmtid="{D5CDD505-2E9C-101B-9397-08002B2CF9AE}" pid="8" name="MSIP_Label_2a6524ed-fb1a-49fd-bafe-15c5e5ffd047_ContentBits">
    <vt:lpwstr>0</vt:lpwstr>
  </property>
</Properties>
</file>